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'Worksheet'!$A$1:$N$21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<sst xmlns="http://schemas.openxmlformats.org/spreadsheetml/2006/main" uniqueCount="79">
  <si>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</si>
  <si>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</si>
  <si>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</si>
  <si>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</si>
  <si>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</si>
  <si>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Product Series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</si>
  <si>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Family</t>
    </r>
  </si>
  <si>
    <r>
      <rPr>
        <rFont val="Arial"/>
        <b val="true"/>
        <i val="false"/>
        <strike val="false"/>
        <color rgb="FF000000"/>
        <sz val="8"/>
        <u val="none"/>
      </rPr>
      <t xml:space="preserve">Legacy PN</t>
    </r>
  </si>
  <si>
    <r>
      <rPr>
        <rFont val="Arial"/>
        <b val="true"/>
        <i val="false"/>
        <strike val="false"/>
        <color rgb="FF000000"/>
        <sz val="8"/>
        <u val="none"/>
      </rPr>
      <t xml:space="preserve">Freq Range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</si>
  <si>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Package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</si>
  <si>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Package Size (mm)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</si>
  <si>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Pads</t>
    </r>
  </si>
  <si>
    <r>
      <rPr>
        <rFont val="Arial"/>
        <b val="true"/>
        <i val="false"/>
        <strike val="false"/>
        <color rgb="FF000000"/>
        <sz val="8"/>
        <u val="none"/>
      </rPr>
      <t xml:space="preserve">Not Recommended</t>
    </r>
  </si>
  <si>
    <t>Packages</t>
  </si>
  <si>
    <t>FE/FEQ</t>
  </si>
  <si>
    <t>5.0x3.2mm, Crystal(2PAD)</t>
  </si>
  <si>
    <t>Standard</t>
  </si>
  <si>
    <t>None</t>
  </si>
  <si>
    <t>8 to 125</t>
  </si>
  <si>
    <t>Ceramic Seam</t>
  </si>
  <si>
    <t>5.0 x 3.2.x 0.8</t>
  </si>
  <si>
    <t>FF</t>
  </si>
  <si>
    <t>Seam Sealed SMD</t>
  </si>
  <si>
    <t>Crystal</t>
  </si>
  <si>
    <t>12 to 66</t>
  </si>
  <si>
    <t>4.0 x 2.5 x 0.65</t>
  </si>
  <si>
    <t>FH</t>
  </si>
  <si>
    <t>NKS2</t>
  </si>
  <si>
    <t>2.5 x 2.0 x 0.6</t>
  </si>
  <si>
    <t>FHQ</t>
  </si>
  <si>
    <t>Automotive-compliant FHQ series crystals in 2.5x2.0mm ceramic package, AEC-Q200 qualified</t>
  </si>
  <si>
    <t>Automotive</t>
  </si>
  <si>
    <t>FL</t>
  </si>
  <si>
    <t>NKS3</t>
  </si>
  <si>
    <t>8 to 66</t>
  </si>
  <si>
    <t>3.2 x 2.5 x 0.65</t>
  </si>
  <si>
    <t>FLQ</t>
  </si>
  <si>
    <t>Automotive-compliant FLQ series crystals in 3.2x2.5mm ceramic package, AEC-Q200 qualified</t>
  </si>
  <si>
    <t>FP</t>
  </si>
  <si>
    <t>NKS7</t>
  </si>
  <si>
    <t>6 to 125</t>
  </si>
  <si>
    <t>7.0 x 5.0 x 1.0</t>
  </si>
  <si>
    <t>FQ</t>
  </si>
  <si>
    <t>Glass Sealed SMD</t>
  </si>
  <si>
    <t>NES3</t>
  </si>
  <si>
    <t>Ceramic Glass</t>
  </si>
  <si>
    <t>3.2 x 2.5 x 0.75</t>
  </si>
  <si>
    <t>FW</t>
  </si>
  <si>
    <t>16 to 66</t>
  </si>
  <si>
    <t>2.0 x 1.6 x 0.45</t>
  </si>
  <si>
    <t>FWQ</t>
  </si>
  <si>
    <t>Automotive-compliant FWQ series crystals in 2.0x1.6mm ceramic package, AEC-Q200 qualified</t>
  </si>
  <si>
    <t>FX</t>
  </si>
  <si>
    <t>NKS6</t>
  </si>
  <si>
    <t>6.0 x 3.5 x 1.0</t>
  </si>
  <si>
    <t>FY</t>
  </si>
  <si>
    <t>NKS5</t>
  </si>
  <si>
    <t>5.0 x 3.2 x 0.9</t>
  </si>
  <si>
    <t>FYQ</t>
  </si>
  <si>
    <t>Automotive-compliant FYQ series crystals in 5.0x3.2mm ceramic package, AEC-Q200 qualified</t>
  </si>
  <si>
    <t>G8</t>
  </si>
  <si>
    <t>Seam Sealed SMD Tuning Fork</t>
  </si>
  <si>
    <t>32.768KHz</t>
  </si>
  <si>
    <t>3.2 x 1.5 x 0.9</t>
  </si>
  <si>
    <t>G9</t>
  </si>
  <si>
    <t>2.0 x 1.2 x 0.6</t>
  </si>
  <si>
    <t>US/USQ</t>
  </si>
  <si>
    <t>US</t>
  </si>
  <si>
    <t>24 to 66</t>
  </si>
  <si>
    <t>Ceramic Au-Sn</t>
  </si>
  <si>
    <t>1.6 x 1.2 x 0.3</t>
  </si>
  <si>
    <t>XR20</t>
  </si>
  <si>
    <t>Xtals/Crystals</t>
  </si>
  <si>
    <t>XR25</t>
  </si>
  <si>
    <t>XR32</t>
  </si>
  <si>
    <t>XRQ</t>
  </si>
  <si>
    <t>Automotive-compliant, high-reliability, XRQ series crystals in 3.2x2.5mm, 2.5x2.0mm, and 2.0x1.6mm ceramic package, AEC-Q200 qualified</t>
  </si>
  <si>
    <t>12 to 66, 16 to 66, 24 to 66</t>
  </si>
  <si>
    <t>3.2 x 2.5 x 0.65, 2.5 x 2.0 x 0.6, 2.0 x 1.6 x 0.45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</si>
</sst>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FE-FEQ.pdf" TargetMode="External"/><Relationship Id="rId_hyperlink_2" Type="http://schemas.openxmlformats.org/officeDocument/2006/relationships/hyperlink" Target="https://www.diodes.com/part/view/FE%2FFEQ" TargetMode="External"/><Relationship Id="rId_hyperlink_3" Type="http://schemas.openxmlformats.org/officeDocument/2006/relationships/hyperlink" Target="https://www.diodes.com/assets/Datasheets/FF.pdf" TargetMode="External"/><Relationship Id="rId_hyperlink_4" Type="http://schemas.openxmlformats.org/officeDocument/2006/relationships/hyperlink" Target="https://www.diodes.com/part/view/FF" TargetMode="External"/><Relationship Id="rId_hyperlink_5" Type="http://schemas.openxmlformats.org/officeDocument/2006/relationships/hyperlink" Target="https://www.diodes.com/assets/Datasheets/FH.pdf" TargetMode="External"/><Relationship Id="rId_hyperlink_6" Type="http://schemas.openxmlformats.org/officeDocument/2006/relationships/hyperlink" Target="https://www.diodes.com/part/view/FH" TargetMode="External"/><Relationship Id="rId_hyperlink_7" Type="http://schemas.openxmlformats.org/officeDocument/2006/relationships/hyperlink" Target="https://www.diodes.com/assets/Datasheets/FHQ.pdf" TargetMode="External"/><Relationship Id="rId_hyperlink_8" Type="http://schemas.openxmlformats.org/officeDocument/2006/relationships/hyperlink" Target="https://www.diodes.com/part/view/FHQ" TargetMode="External"/><Relationship Id="rId_hyperlink_9" Type="http://schemas.openxmlformats.org/officeDocument/2006/relationships/hyperlink" Target="https://www.diodes.com/assets/Datasheets/FL.pdf" TargetMode="External"/><Relationship Id="rId_hyperlink_10" Type="http://schemas.openxmlformats.org/officeDocument/2006/relationships/hyperlink" Target="https://www.diodes.com/part/view/FL" TargetMode="External"/><Relationship Id="rId_hyperlink_11" Type="http://schemas.openxmlformats.org/officeDocument/2006/relationships/hyperlink" Target="https://www.diodes.com/assets/Datasheets/FLQ.pdf" TargetMode="External"/><Relationship Id="rId_hyperlink_12" Type="http://schemas.openxmlformats.org/officeDocument/2006/relationships/hyperlink" Target="https://www.diodes.com/part/view/FLQ" TargetMode="External"/><Relationship Id="rId_hyperlink_13" Type="http://schemas.openxmlformats.org/officeDocument/2006/relationships/hyperlink" Target="https://www.diodes.com/assets/Datasheets/FP.pdf" TargetMode="External"/><Relationship Id="rId_hyperlink_14" Type="http://schemas.openxmlformats.org/officeDocument/2006/relationships/hyperlink" Target="https://www.diodes.com/part/view/FP" TargetMode="External"/><Relationship Id="rId_hyperlink_15" Type="http://schemas.openxmlformats.org/officeDocument/2006/relationships/hyperlink" Target="https://www.diodes.com/part/view/FQ" TargetMode="External"/><Relationship Id="rId_hyperlink_16" Type="http://schemas.openxmlformats.org/officeDocument/2006/relationships/hyperlink" Target="https://www.diodes.com/assets/Datasheets/FW.pdf" TargetMode="External"/><Relationship Id="rId_hyperlink_17" Type="http://schemas.openxmlformats.org/officeDocument/2006/relationships/hyperlink" Target="https://www.diodes.com/part/view/FW" TargetMode="External"/><Relationship Id="rId_hyperlink_18" Type="http://schemas.openxmlformats.org/officeDocument/2006/relationships/hyperlink" Target="https://www.diodes.com/assets/Datasheets/FWQ.pdf" TargetMode="External"/><Relationship Id="rId_hyperlink_19" Type="http://schemas.openxmlformats.org/officeDocument/2006/relationships/hyperlink" Target="https://www.diodes.com/part/view/FWQ" TargetMode="External"/><Relationship Id="rId_hyperlink_20" Type="http://schemas.openxmlformats.org/officeDocument/2006/relationships/hyperlink" Target="https://www.diodes.com/assets/Datasheets/F6_FX.pdf" TargetMode="External"/><Relationship Id="rId_hyperlink_21" Type="http://schemas.openxmlformats.org/officeDocument/2006/relationships/hyperlink" Target="https://www.diodes.com/part/view/FX" TargetMode="External"/><Relationship Id="rId_hyperlink_22" Type="http://schemas.openxmlformats.org/officeDocument/2006/relationships/hyperlink" Target="https://www.diodes.com/assets/Datasheets/FY.pdf" TargetMode="External"/><Relationship Id="rId_hyperlink_23" Type="http://schemas.openxmlformats.org/officeDocument/2006/relationships/hyperlink" Target="https://www.diodes.com/part/view/FY" TargetMode="External"/><Relationship Id="rId_hyperlink_24" Type="http://schemas.openxmlformats.org/officeDocument/2006/relationships/hyperlink" Target="https://www.diodes.com/assets/Datasheets/FYQ.pdf" TargetMode="External"/><Relationship Id="rId_hyperlink_25" Type="http://schemas.openxmlformats.org/officeDocument/2006/relationships/hyperlink" Target="https://www.diodes.com/part/view/FYQ" TargetMode="External"/><Relationship Id="rId_hyperlink_26" Type="http://schemas.openxmlformats.org/officeDocument/2006/relationships/hyperlink" Target="https://www.diodes.com/assets/Datasheets/G8.pdf" TargetMode="External"/><Relationship Id="rId_hyperlink_27" Type="http://schemas.openxmlformats.org/officeDocument/2006/relationships/hyperlink" Target="https://www.diodes.com/part/view/G8" TargetMode="External"/><Relationship Id="rId_hyperlink_28" Type="http://schemas.openxmlformats.org/officeDocument/2006/relationships/hyperlink" Target="https://www.diodes.com/assets/Datasheets/G9.pdf" TargetMode="External"/><Relationship Id="rId_hyperlink_29" Type="http://schemas.openxmlformats.org/officeDocument/2006/relationships/hyperlink" Target="https://www.diodes.com/part/view/G9" TargetMode="External"/><Relationship Id="rId_hyperlink_30" Type="http://schemas.openxmlformats.org/officeDocument/2006/relationships/hyperlink" Target="https://www.diodes.com/assets/Datasheets/US-USQ.pdf" TargetMode="External"/><Relationship Id="rId_hyperlink_31" Type="http://schemas.openxmlformats.org/officeDocument/2006/relationships/hyperlink" Target="https://www.diodes.com/part/view/US%2FUSQ" TargetMode="External"/><Relationship Id="rId_hyperlink_32" Type="http://schemas.openxmlformats.org/officeDocument/2006/relationships/hyperlink" Target="https://www.diodes.com/assets/Datasheets/XR20.pdf" TargetMode="External"/><Relationship Id="rId_hyperlink_33" Type="http://schemas.openxmlformats.org/officeDocument/2006/relationships/hyperlink" Target="https://www.diodes.com/part/view/XR20" TargetMode="External"/><Relationship Id="rId_hyperlink_34" Type="http://schemas.openxmlformats.org/officeDocument/2006/relationships/hyperlink" Target="https://www.diodes.com/assets/Datasheets/XR25.pdf" TargetMode="External"/><Relationship Id="rId_hyperlink_35" Type="http://schemas.openxmlformats.org/officeDocument/2006/relationships/hyperlink" Target="https://www.diodes.com/part/view/XR25" TargetMode="External"/><Relationship Id="rId_hyperlink_36" Type="http://schemas.openxmlformats.org/officeDocument/2006/relationships/hyperlink" Target="https://www.diodes.com/assets/Datasheets/XR32.pdf" TargetMode="External"/><Relationship Id="rId_hyperlink_37" Type="http://schemas.openxmlformats.org/officeDocument/2006/relationships/hyperlink" Target="https://www.diodes.com/part/view/XR32" TargetMode="External"/><Relationship Id="rId_hyperlink_38" Type="http://schemas.openxmlformats.org/officeDocument/2006/relationships/hyperlink" Target="https://www.diodes.com/assets/Datasheets/XRQ.pdf" TargetMode="External"/><Relationship Id="rId_hyperlink_39" Type="http://schemas.openxmlformats.org/officeDocument/2006/relationships/hyperlink" Target="https://www.diodes.com/part/view/XR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2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Product Series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Family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Legacy PN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Freq Range (MHz)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Package Type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Package Size (mm)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Pads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Not Recommended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Hyperlink("https://www.diodes.com/assets/Datasheets/FE-FEQ.pdf")</f>
        <v>https://www.diodes.com/assets/Datasheets/FE-FEQ.pdf</v>
      </c>
      <c r="C2" t="str">
        <f>Hyperlink("https://www.diodes.com/part/view/FE%2FFEQ","FE/FEQ")</f>
        <v>FE/FEQ</v>
      </c>
      <c r="D2" t="s">
        <v>15</v>
      </c>
      <c r="E2" t="s">
        <v>16</v>
      </c>
      <c r="F2" t="s">
        <v>14</v>
      </c>
      <c r="H2" t="s">
        <v>17</v>
      </c>
      <c r="I2" t="s">
        <v>18</v>
      </c>
      <c r="J2" t="s">
        <v>19</v>
      </c>
      <c r="K2" t="s">
        <v>20</v>
      </c>
      <c r="L2">
        <v>2</v>
      </c>
    </row>
    <row r="3" spans="1:14">
      <c r="A3" t="s">
        <v>21</v>
      </c>
      <c r="B3" s="2" t="str">
        <f>Hyperlink("https://www.diodes.com/assets/Datasheets/FF.pdf")</f>
        <v>https://www.diodes.com/assets/Datasheets/FF.pdf</v>
      </c>
      <c r="C3" t="str">
        <f>Hyperlink("https://www.diodes.com/part/view/FF","FF")</f>
        <v>FF</v>
      </c>
      <c r="D3" t="s">
        <v>22</v>
      </c>
      <c r="E3" t="s">
        <v>16</v>
      </c>
      <c r="F3" t="s">
        <v>21</v>
      </c>
      <c r="G3" t="s">
        <v>23</v>
      </c>
      <c r="H3" t="s">
        <v>17</v>
      </c>
      <c r="I3" t="s">
        <v>24</v>
      </c>
      <c r="J3" t="s">
        <v>19</v>
      </c>
      <c r="K3" t="s">
        <v>25</v>
      </c>
      <c r="L3">
        <v>4</v>
      </c>
    </row>
    <row r="4" spans="1:14">
      <c r="A4" t="s">
        <v>26</v>
      </c>
      <c r="B4" s="2" t="str">
        <f>Hyperlink("https://www.diodes.com/assets/Datasheets/FH.pdf")</f>
        <v>https://www.diodes.com/assets/Datasheets/FH.pdf</v>
      </c>
      <c r="C4" t="str">
        <f>Hyperlink("https://www.diodes.com/part/view/FH","FH")</f>
        <v>FH</v>
      </c>
      <c r="D4" t="s">
        <v>22</v>
      </c>
      <c r="E4" t="s">
        <v>16</v>
      </c>
      <c r="F4" t="s">
        <v>26</v>
      </c>
      <c r="G4" t="s">
        <v>23</v>
      </c>
      <c r="H4" t="s">
        <v>27</v>
      </c>
      <c r="I4" t="s">
        <v>24</v>
      </c>
      <c r="J4" t="s">
        <v>19</v>
      </c>
      <c r="K4" t="s">
        <v>28</v>
      </c>
      <c r="L4">
        <v>4</v>
      </c>
    </row>
    <row r="5" spans="1:14">
      <c r="A5" t="s">
        <v>29</v>
      </c>
      <c r="B5" s="2" t="str">
        <f>Hyperlink("https://www.diodes.com/assets/Datasheets/FHQ.pdf")</f>
        <v>https://www.diodes.com/assets/Datasheets/FHQ.pdf</v>
      </c>
      <c r="C5" t="str">
        <f>Hyperlink("https://www.diodes.com/part/view/FHQ","FHQ")</f>
        <v>FHQ</v>
      </c>
      <c r="D5" t="s">
        <v>30</v>
      </c>
      <c r="E5" t="s">
        <v>31</v>
      </c>
      <c r="F5" t="s">
        <v>29</v>
      </c>
      <c r="G5" t="s">
        <v>23</v>
      </c>
      <c r="H5" t="s">
        <v>17</v>
      </c>
      <c r="I5" t="s">
        <v>24</v>
      </c>
      <c r="J5" t="s">
        <v>19</v>
      </c>
      <c r="K5" t="s">
        <v>28</v>
      </c>
      <c r="L5">
        <v>4</v>
      </c>
    </row>
    <row r="6" spans="1:14">
      <c r="A6" t="s">
        <v>32</v>
      </c>
      <c r="B6" s="2" t="str">
        <f>Hyperlink("https://www.diodes.com/assets/Datasheets/FL.pdf")</f>
        <v>https://www.diodes.com/assets/Datasheets/FL.pdf</v>
      </c>
      <c r="C6" t="str">
        <f>Hyperlink("https://www.diodes.com/part/view/FL","FL")</f>
        <v>FL</v>
      </c>
      <c r="D6" t="s">
        <v>22</v>
      </c>
      <c r="E6" t="s">
        <v>16</v>
      </c>
      <c r="F6" t="s">
        <v>32</v>
      </c>
      <c r="G6" t="s">
        <v>23</v>
      </c>
      <c r="H6" t="s">
        <v>33</v>
      </c>
      <c r="I6" t="s">
        <v>34</v>
      </c>
      <c r="J6" t="s">
        <v>19</v>
      </c>
      <c r="K6" t="s">
        <v>35</v>
      </c>
      <c r="L6">
        <v>4</v>
      </c>
    </row>
    <row r="7" spans="1:14">
      <c r="A7" t="s">
        <v>36</v>
      </c>
      <c r="B7" s="2" t="str">
        <f>Hyperlink("https://www.diodes.com/assets/Datasheets/FLQ.pdf")</f>
        <v>https://www.diodes.com/assets/Datasheets/FLQ.pdf</v>
      </c>
      <c r="C7" t="str">
        <f>Hyperlink("https://www.diodes.com/part/view/FLQ","FLQ")</f>
        <v>FLQ</v>
      </c>
      <c r="D7" t="s">
        <v>37</v>
      </c>
      <c r="E7" t="s">
        <v>31</v>
      </c>
      <c r="F7" t="s">
        <v>36</v>
      </c>
      <c r="G7" t="s">
        <v>23</v>
      </c>
      <c r="H7" t="s">
        <v>17</v>
      </c>
      <c r="I7" t="s">
        <v>34</v>
      </c>
      <c r="J7" t="s">
        <v>19</v>
      </c>
      <c r="K7" t="s">
        <v>35</v>
      </c>
      <c r="L7">
        <v>4</v>
      </c>
    </row>
    <row r="8" spans="1:14">
      <c r="A8" t="s">
        <v>38</v>
      </c>
      <c r="B8" s="2" t="str">
        <f>Hyperlink("https://www.diodes.com/assets/Datasheets/FP.pdf")</f>
        <v>https://www.diodes.com/assets/Datasheets/FP.pdf</v>
      </c>
      <c r="C8" t="str">
        <f>Hyperlink("https://www.diodes.com/part/view/FP","FP")</f>
        <v>FP</v>
      </c>
      <c r="D8" t="s">
        <v>22</v>
      </c>
      <c r="E8" t="s">
        <v>16</v>
      </c>
      <c r="F8" t="s">
        <v>38</v>
      </c>
      <c r="G8" t="s">
        <v>23</v>
      </c>
      <c r="H8" t="s">
        <v>39</v>
      </c>
      <c r="I8" t="s">
        <v>40</v>
      </c>
      <c r="J8" t="s">
        <v>19</v>
      </c>
      <c r="K8" t="s">
        <v>41</v>
      </c>
      <c r="L8">
        <v>4</v>
      </c>
    </row>
    <row r="9" spans="1:14">
      <c r="A9" t="s">
        <v>42</v>
      </c>
      <c r="B9" s="2" t="e">
        <v>#N/A</v>
      </c>
      <c r="C9" t="str">
        <f>Hyperlink("https://www.diodes.com/part/view/FQ","FQ")</f>
        <v>FQ</v>
      </c>
      <c r="D9" t="s">
        <v>43</v>
      </c>
      <c r="E9" t="s">
        <v>16</v>
      </c>
      <c r="F9" t="s">
        <v>42</v>
      </c>
      <c r="G9" t="s">
        <v>23</v>
      </c>
      <c r="H9" t="s">
        <v>44</v>
      </c>
      <c r="I9" t="s">
        <v>34</v>
      </c>
      <c r="J9" t="s">
        <v>45</v>
      </c>
      <c r="K9" t="s">
        <v>46</v>
      </c>
      <c r="L9">
        <v>4</v>
      </c>
    </row>
    <row r="10" spans="1:14">
      <c r="A10" t="s">
        <v>47</v>
      </c>
      <c r="B10" s="2" t="str">
        <f>Hyperlink("https://www.diodes.com/assets/Datasheets/FW.pdf")</f>
        <v>https://www.diodes.com/assets/Datasheets/FW.pdf</v>
      </c>
      <c r="C10" t="str">
        <f>Hyperlink("https://www.diodes.com/part/view/FW","FW")</f>
        <v>FW</v>
      </c>
      <c r="D10" t="s">
        <v>22</v>
      </c>
      <c r="E10" t="s">
        <v>16</v>
      </c>
      <c r="F10" t="s">
        <v>47</v>
      </c>
      <c r="G10" t="s">
        <v>23</v>
      </c>
      <c r="H10" t="s">
        <v>17</v>
      </c>
      <c r="I10" t="s">
        <v>48</v>
      </c>
      <c r="J10" t="s">
        <v>19</v>
      </c>
      <c r="K10" t="s">
        <v>49</v>
      </c>
      <c r="L10">
        <v>4</v>
      </c>
    </row>
    <row r="11" spans="1:14">
      <c r="A11" t="s">
        <v>50</v>
      </c>
      <c r="B11" s="2" t="str">
        <f>Hyperlink("https://www.diodes.com/assets/Datasheets/FWQ.pdf")</f>
        <v>https://www.diodes.com/assets/Datasheets/FWQ.pdf</v>
      </c>
      <c r="C11" t="str">
        <f>Hyperlink("https://www.diodes.com/part/view/FWQ","FWQ")</f>
        <v>FWQ</v>
      </c>
      <c r="D11" t="s">
        <v>51</v>
      </c>
      <c r="E11" t="s">
        <v>31</v>
      </c>
      <c r="F11" t="s">
        <v>50</v>
      </c>
      <c r="G11" t="s">
        <v>23</v>
      </c>
      <c r="H11" t="s">
        <v>17</v>
      </c>
      <c r="I11" t="s">
        <v>48</v>
      </c>
      <c r="J11" t="s">
        <v>19</v>
      </c>
      <c r="K11" t="s">
        <v>49</v>
      </c>
      <c r="L11">
        <v>4</v>
      </c>
    </row>
    <row r="12" spans="1:14">
      <c r="A12" t="s">
        <v>52</v>
      </c>
      <c r="B12" s="2" t="str">
        <f>Hyperlink("https://www.diodes.com/assets/Datasheets/F6_FX.pdf")</f>
        <v>https://www.diodes.com/assets/Datasheets/F6_FX.pdf</v>
      </c>
      <c r="C12" t="str">
        <f>Hyperlink("https://www.diodes.com/part/view/FX","FX")</f>
        <v>FX</v>
      </c>
      <c r="D12" t="s">
        <v>22</v>
      </c>
      <c r="E12" t="s">
        <v>16</v>
      </c>
      <c r="F12" t="s">
        <v>52</v>
      </c>
      <c r="G12" t="s">
        <v>23</v>
      </c>
      <c r="H12" t="s">
        <v>53</v>
      </c>
      <c r="I12" t="s">
        <v>40</v>
      </c>
      <c r="J12" t="s">
        <v>19</v>
      </c>
      <c r="K12" t="s">
        <v>54</v>
      </c>
      <c r="L12">
        <v>4</v>
      </c>
    </row>
    <row r="13" spans="1:14">
      <c r="A13" t="s">
        <v>55</v>
      </c>
      <c r="B13" s="2" t="str">
        <f>Hyperlink("https://www.diodes.com/assets/Datasheets/FY.pdf")</f>
        <v>https://www.diodes.com/assets/Datasheets/FY.pdf</v>
      </c>
      <c r="C13" t="str">
        <f>Hyperlink("https://www.diodes.com/part/view/FY","FY")</f>
        <v>FY</v>
      </c>
      <c r="D13" t="s">
        <v>22</v>
      </c>
      <c r="E13" t="s">
        <v>16</v>
      </c>
      <c r="F13" t="s">
        <v>55</v>
      </c>
      <c r="G13" t="s">
        <v>23</v>
      </c>
      <c r="H13" t="s">
        <v>56</v>
      </c>
      <c r="I13" t="s">
        <v>18</v>
      </c>
      <c r="J13" t="s">
        <v>19</v>
      </c>
      <c r="K13" t="s">
        <v>57</v>
      </c>
      <c r="L13">
        <v>4</v>
      </c>
    </row>
    <row r="14" spans="1:14">
      <c r="A14" t="s">
        <v>58</v>
      </c>
      <c r="B14" s="2" t="str">
        <f>Hyperlink("https://www.diodes.com/assets/Datasheets/FYQ.pdf")</f>
        <v>https://www.diodes.com/assets/Datasheets/FYQ.pdf</v>
      </c>
      <c r="C14" t="str">
        <f>Hyperlink("https://www.diodes.com/part/view/FYQ","FYQ")</f>
        <v>FYQ</v>
      </c>
      <c r="D14" t="s">
        <v>59</v>
      </c>
      <c r="E14" t="s">
        <v>31</v>
      </c>
      <c r="F14" t="s">
        <v>58</v>
      </c>
      <c r="G14" t="s">
        <v>23</v>
      </c>
      <c r="H14" t="s">
        <v>17</v>
      </c>
      <c r="I14" t="s">
        <v>18</v>
      </c>
      <c r="J14" t="s">
        <v>19</v>
      </c>
      <c r="K14" t="s">
        <v>57</v>
      </c>
      <c r="L14">
        <v>4</v>
      </c>
    </row>
    <row r="15" spans="1:14">
      <c r="A15" t="s">
        <v>60</v>
      </c>
      <c r="B15" s="2" t="str">
        <f>Hyperlink("https://www.diodes.com/assets/Datasheets/G8.pdf")</f>
        <v>https://www.diodes.com/assets/Datasheets/G8.pdf</v>
      </c>
      <c r="C15" t="str">
        <f>Hyperlink("https://www.diodes.com/part/view/G8","G8")</f>
        <v>G8</v>
      </c>
      <c r="D15" t="s">
        <v>61</v>
      </c>
      <c r="E15" t="s">
        <v>16</v>
      </c>
      <c r="F15" t="s">
        <v>60</v>
      </c>
      <c r="G15" t="s">
        <v>23</v>
      </c>
      <c r="H15" t="s">
        <v>17</v>
      </c>
      <c r="I15" t="s">
        <v>62</v>
      </c>
      <c r="J15" t="s">
        <v>19</v>
      </c>
      <c r="K15" t="s">
        <v>63</v>
      </c>
      <c r="L15">
        <v>2</v>
      </c>
    </row>
    <row r="16" spans="1:14">
      <c r="A16" t="s">
        <v>64</v>
      </c>
      <c r="B16" s="2" t="str">
        <f>Hyperlink("https://www.diodes.com/assets/Datasheets/G9.pdf")</f>
        <v>https://www.diodes.com/assets/Datasheets/G9.pdf</v>
      </c>
      <c r="C16" t="str">
        <f>Hyperlink("https://www.diodes.com/part/view/G9","G9")</f>
        <v>G9</v>
      </c>
      <c r="D16" t="s">
        <v>61</v>
      </c>
      <c r="E16" t="s">
        <v>16</v>
      </c>
      <c r="F16" t="s">
        <v>60</v>
      </c>
      <c r="G16" t="s">
        <v>23</v>
      </c>
      <c r="H16" t="s">
        <v>17</v>
      </c>
      <c r="I16" t="s">
        <v>62</v>
      </c>
      <c r="J16" t="s">
        <v>19</v>
      </c>
      <c r="K16" t="s">
        <v>65</v>
      </c>
      <c r="L16">
        <v>2</v>
      </c>
    </row>
    <row r="17" spans="1:14">
      <c r="A17" t="s">
        <v>66</v>
      </c>
      <c r="B17" s="2" t="str">
        <f>Hyperlink("https://www.diodes.com/assets/Datasheets/US-USQ.pdf")</f>
        <v>https://www.diodes.com/assets/Datasheets/US-USQ.pdf</v>
      </c>
      <c r="C17" t="str">
        <f>Hyperlink("https://www.diodes.com/part/view/US%2FUSQ","US/USQ")</f>
        <v>US/USQ</v>
      </c>
      <c r="D17" t="s">
        <v>22</v>
      </c>
      <c r="E17" t="s">
        <v>16</v>
      </c>
      <c r="F17" t="s">
        <v>67</v>
      </c>
      <c r="G17" t="s">
        <v>23</v>
      </c>
      <c r="H17" t="s">
        <v>17</v>
      </c>
      <c r="I17" t="s">
        <v>68</v>
      </c>
      <c r="J17" t="s">
        <v>69</v>
      </c>
      <c r="K17" t="s">
        <v>70</v>
      </c>
      <c r="L17">
        <v>4</v>
      </c>
    </row>
    <row r="18" spans="1:14">
      <c r="A18" t="s">
        <v>71</v>
      </c>
      <c r="B18" s="2" t="str">
        <f>Hyperlink("https://www.diodes.com/assets/Datasheets/XR20.pdf")</f>
        <v>https://www.diodes.com/assets/Datasheets/XR20.pdf</v>
      </c>
      <c r="C18" t="str">
        <f>Hyperlink("https://www.diodes.com/part/view/XR20","XR20")</f>
        <v>XR20</v>
      </c>
      <c r="D18" t="s">
        <v>22</v>
      </c>
      <c r="E18" t="s">
        <v>16</v>
      </c>
      <c r="F18" t="s">
        <v>71</v>
      </c>
      <c r="G18" t="s">
        <v>72</v>
      </c>
      <c r="H18" t="s">
        <v>17</v>
      </c>
      <c r="I18" t="s">
        <v>68</v>
      </c>
      <c r="J18" t="s">
        <v>19</v>
      </c>
      <c r="K18" t="s">
        <v>49</v>
      </c>
      <c r="L18">
        <v>4</v>
      </c>
    </row>
    <row r="19" spans="1:14">
      <c r="A19" t="s">
        <v>73</v>
      </c>
      <c r="B19" s="2" t="str">
        <f>Hyperlink("https://www.diodes.com/assets/Datasheets/XR25.pdf")</f>
        <v>https://www.diodes.com/assets/Datasheets/XR25.pdf</v>
      </c>
      <c r="C19" t="str">
        <f>Hyperlink("https://www.diodes.com/part/view/XR25","XR25")</f>
        <v>XR25</v>
      </c>
      <c r="D19" t="s">
        <v>22</v>
      </c>
      <c r="E19" t="s">
        <v>16</v>
      </c>
      <c r="F19" t="s">
        <v>73</v>
      </c>
      <c r="G19" t="s">
        <v>72</v>
      </c>
      <c r="H19" t="s">
        <v>17</v>
      </c>
      <c r="I19" t="s">
        <v>48</v>
      </c>
      <c r="J19" t="s">
        <v>19</v>
      </c>
      <c r="K19" t="s">
        <v>28</v>
      </c>
      <c r="L19">
        <v>4</v>
      </c>
    </row>
    <row r="20" spans="1:14">
      <c r="A20" t="s">
        <v>74</v>
      </c>
      <c r="B20" s="2" t="str">
        <f>Hyperlink("https://www.diodes.com/assets/Datasheets/XR32.pdf")</f>
        <v>https://www.diodes.com/assets/Datasheets/XR32.pdf</v>
      </c>
      <c r="C20" t="str">
        <f>Hyperlink("https://www.diodes.com/part/view/XR32","XR32")</f>
        <v>XR32</v>
      </c>
      <c r="D20" t="s">
        <v>22</v>
      </c>
      <c r="E20" t="s">
        <v>16</v>
      </c>
      <c r="F20" t="s">
        <v>74</v>
      </c>
      <c r="G20" t="s">
        <v>72</v>
      </c>
      <c r="H20" t="s">
        <v>17</v>
      </c>
      <c r="I20" t="s">
        <v>24</v>
      </c>
      <c r="J20" t="s">
        <v>19</v>
      </c>
      <c r="K20" t="s">
        <v>35</v>
      </c>
      <c r="L20">
        <v>4</v>
      </c>
    </row>
    <row r="21" spans="1:14">
      <c r="A21" t="s">
        <v>75</v>
      </c>
      <c r="B21" s="2" t="str">
        <f>Hyperlink("https://www.diodes.com/assets/Datasheets/XRQ.pdf")</f>
        <v>https://www.diodes.com/assets/Datasheets/XRQ.pdf</v>
      </c>
      <c r="C21" t="str">
        <f>Hyperlink("https://www.diodes.com/part/view/XRQ","XRQ")</f>
        <v>XRQ</v>
      </c>
      <c r="D21" t="s">
        <v>76</v>
      </c>
      <c r="E21" t="s">
        <v>31</v>
      </c>
      <c r="F21" t="s">
        <v>75</v>
      </c>
      <c r="G21" t="s">
        <v>72</v>
      </c>
      <c r="H21" t="s">
        <v>17</v>
      </c>
      <c r="I21" t="s">
        <v>77</v>
      </c>
      <c r="J21" t="s">
        <v>19</v>
      </c>
      <c r="K21" t="s">
        <v>78</v>
      </c>
      <c r="L21">
        <v>4</v>
      </c>
    </row>
  </sheetData>
  <autoFilter ref="A1:N21"/>
  <hyperlinks>
    <hyperlink ref="B2" r:id="rId_hyperlink_1" tooltip="https://www.diodes.com/assets/Datasheets/FE-FEQ.pdf" display="https://www.diodes.com/assets/Datasheets/FE-FEQ.pdf"/>
    <hyperlink ref="C2" r:id="rId_hyperlink_2" tooltip="FE/FEQ" display="FE/FEQ"/>
    <hyperlink ref="B3" r:id="rId_hyperlink_3" tooltip="https://www.diodes.com/assets/Datasheets/FF.pdf" display="https://www.diodes.com/assets/Datasheets/FF.pdf"/>
    <hyperlink ref="C3" r:id="rId_hyperlink_4" tooltip="FF" display="FF"/>
    <hyperlink ref="B4" r:id="rId_hyperlink_5" tooltip="https://www.diodes.com/assets/Datasheets/FH.pdf" display="https://www.diodes.com/assets/Datasheets/FH.pdf"/>
    <hyperlink ref="C4" r:id="rId_hyperlink_6" tooltip="FH" display="FH"/>
    <hyperlink ref="B5" r:id="rId_hyperlink_7" tooltip="https://www.diodes.com/assets/Datasheets/FHQ.pdf" display="https://www.diodes.com/assets/Datasheets/FHQ.pdf"/>
    <hyperlink ref="C5" r:id="rId_hyperlink_8" tooltip="FHQ" display="FHQ"/>
    <hyperlink ref="B6" r:id="rId_hyperlink_9" tooltip="https://www.diodes.com/assets/Datasheets/FL.pdf" display="https://www.diodes.com/assets/Datasheets/FL.pdf"/>
    <hyperlink ref="C6" r:id="rId_hyperlink_10" tooltip="FL" display="FL"/>
    <hyperlink ref="B7" r:id="rId_hyperlink_11" tooltip="https://www.diodes.com/assets/Datasheets/FLQ.pdf" display="https://www.diodes.com/assets/Datasheets/FLQ.pdf"/>
    <hyperlink ref="C7" r:id="rId_hyperlink_12" tooltip="FLQ" display="FLQ"/>
    <hyperlink ref="B8" r:id="rId_hyperlink_13" tooltip="https://www.diodes.com/assets/Datasheets/FP.pdf" display="https://www.diodes.com/assets/Datasheets/FP.pdf"/>
    <hyperlink ref="C8" r:id="rId_hyperlink_14" tooltip="FP" display="FP"/>
    <hyperlink ref="C9" r:id="rId_hyperlink_15" tooltip="FQ" display="FQ"/>
    <hyperlink ref="B10" r:id="rId_hyperlink_16" tooltip="https://www.diodes.com/assets/Datasheets/FW.pdf" display="https://www.diodes.com/assets/Datasheets/FW.pdf"/>
    <hyperlink ref="C10" r:id="rId_hyperlink_17" tooltip="FW" display="FW"/>
    <hyperlink ref="B11" r:id="rId_hyperlink_18" tooltip="https://www.diodes.com/assets/Datasheets/FWQ.pdf" display="https://www.diodes.com/assets/Datasheets/FWQ.pdf"/>
    <hyperlink ref="C11" r:id="rId_hyperlink_19" tooltip="FWQ" display="FWQ"/>
    <hyperlink ref="B12" r:id="rId_hyperlink_20" tooltip="https://www.diodes.com/assets/Datasheets/F6_FX.pdf" display="https://www.diodes.com/assets/Datasheets/F6_FX.pdf"/>
    <hyperlink ref="C12" r:id="rId_hyperlink_21" tooltip="FX" display="FX"/>
    <hyperlink ref="B13" r:id="rId_hyperlink_22" tooltip="https://www.diodes.com/assets/Datasheets/FY.pdf" display="https://www.diodes.com/assets/Datasheets/FY.pdf"/>
    <hyperlink ref="C13" r:id="rId_hyperlink_23" tooltip="FY" display="FY"/>
    <hyperlink ref="B14" r:id="rId_hyperlink_24" tooltip="https://www.diodes.com/assets/Datasheets/FYQ.pdf" display="https://www.diodes.com/assets/Datasheets/FYQ.pdf"/>
    <hyperlink ref="C14" r:id="rId_hyperlink_25" tooltip="FYQ" display="FYQ"/>
    <hyperlink ref="B15" r:id="rId_hyperlink_26" tooltip="https://www.diodes.com/assets/Datasheets/G8.pdf" display="https://www.diodes.com/assets/Datasheets/G8.pdf"/>
    <hyperlink ref="C15" r:id="rId_hyperlink_27" tooltip="G8" display="G8"/>
    <hyperlink ref="B16" r:id="rId_hyperlink_28" tooltip="https://www.diodes.com/assets/Datasheets/G9.pdf" display="https://www.diodes.com/assets/Datasheets/G9.pdf"/>
    <hyperlink ref="C16" r:id="rId_hyperlink_29" tooltip="G9" display="G9"/>
    <hyperlink ref="B17" r:id="rId_hyperlink_30" tooltip="https://www.diodes.com/assets/Datasheets/US-USQ.pdf" display="https://www.diodes.com/assets/Datasheets/US-USQ.pdf"/>
    <hyperlink ref="C17" r:id="rId_hyperlink_31" tooltip="US/USQ" display="US/USQ"/>
    <hyperlink ref="B18" r:id="rId_hyperlink_32" tooltip="https://www.diodes.com/assets/Datasheets/XR20.pdf" display="https://www.diodes.com/assets/Datasheets/XR20.pdf"/>
    <hyperlink ref="C18" r:id="rId_hyperlink_33" tooltip="XR20" display="XR20"/>
    <hyperlink ref="B19" r:id="rId_hyperlink_34" tooltip="https://www.diodes.com/assets/Datasheets/XR25.pdf" display="https://www.diodes.com/assets/Datasheets/XR25.pdf"/>
    <hyperlink ref="C19" r:id="rId_hyperlink_35" tooltip="XR25" display="XR25"/>
    <hyperlink ref="B20" r:id="rId_hyperlink_36" tooltip="https://www.diodes.com/assets/Datasheets/XR32.pdf" display="https://www.diodes.com/assets/Datasheets/XR32.pdf"/>
    <hyperlink ref="C20" r:id="rId_hyperlink_37" tooltip="XR32" display="XR32"/>
    <hyperlink ref="B21" r:id="rId_hyperlink_38" tooltip="https://www.diodes.com/assets/Datasheets/XRQ.pdf" display="https://www.diodes.com/assets/Datasheets/XRQ.pdf"/>
    <hyperlink ref="C21" r:id="rId_hyperlink_39" tooltip="XRQ" display="XR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2024-07-17T13:40:10-05:00</dcterms:created>
  <dcterms:modified xsi:type="dcterms:W3CDTF">2024-07-17T13:40:10-05:00</dcterms:modified>
  <dc:title>Untitled Spreadsheet</dc:title>
  <dc:description/>
  <dc:subject/>
  <cp:keywords/>
  <cp:category/>
</cp:coreProperties>
</file>