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'Worksheet'!$A$1:$Q$42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<sst xmlns="http://schemas.openxmlformats.org/spreadsheetml/2006/main" uniqueCount="158">
  <si>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</si>
  <si>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</si>
  <si>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</si>
  <si>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</si>
  <si>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</si>
  <si>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</si>
  <si>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</si>
  <si>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</si>
  <si>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</si>
  <si>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</si>
  <si>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</si>
  <si>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</si>
  <si>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</si>
  <si>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</si>
  <si>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</si>
  <si>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</si>
  <si>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</si>
  <si>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PI6C49003A</t>
  </si>
  <si>
    <t>PCIe 2.0 Networking Clock Generator</t>
  </si>
  <si>
    <t>Blade Server, Industrial PC, Base station, Medical Device, Multi-Function Printer, Routers and Switches, Security, STB</t>
  </si>
  <si>
    <t>PCI Express® 2.0, PCI Express® 1.0</t>
  </si>
  <si>
    <t>Generator</t>
  </si>
  <si>
    <t>Standard</t>
  </si>
  <si>
    <t>Crystal</t>
  </si>
  <si>
    <t>&lt;3</t>
  </si>
  <si>
    <t>HCSL, CMOS</t>
  </si>
  <si>
    <t>-40 to 85</t>
  </si>
  <si>
    <t>TSSOP (A48) MSL1 Sn</t>
  </si>
  <si>
    <t>PI6C557-01B</t>
  </si>
  <si>
    <t>PCIe 3.0 Clock Generator with 1 HCSL Outputs</t>
  </si>
  <si>
    <t>Blade Server, Industrial PC, Base station, Rack Server, Multi-Function Printer, Storage Array, Security, STB</t>
  </si>
  <si>
    <t>PCI Express® 3.0, PCI Express® 2.0, PCI Express® 1.0</t>
  </si>
  <si>
    <t>Crystal, CMOS</t>
  </si>
  <si>
    <t>&lt;1</t>
  </si>
  <si>
    <t>HCSL</t>
  </si>
  <si>
    <t>TQFN (ZH16) MSL1 Sn</t>
  </si>
  <si>
    <t>PI6C557-01BQ</t>
  </si>
  <si>
    <t>Single HCSL output PCIe Clock Generator</t>
  </si>
  <si>
    <t>Automotive</t>
  </si>
  <si>
    <t>Crystal, LVCMOS</t>
  </si>
  <si>
    <t>PI6C557-03</t>
  </si>
  <si>
    <t>PCIe Clock Generator with 2 HCSL Outputs</t>
  </si>
  <si>
    <t>Blade Server, Industrial PC, Base station, HDD, Desktop PC, Rack Server, Multi-Function Printer, Storage Array, Security, STB</t>
  </si>
  <si>
    <t>Ethernet</t>
  </si>
  <si>
    <t>25, 100 ,125, 200</t>
  </si>
  <si>
    <t>TSSOP (L16)  MSL1  Sn</t>
  </si>
  <si>
    <t>PI6C557-03A</t>
  </si>
  <si>
    <t>PCIe 2.0 Clock Generator with 2 HCSL Outputs</t>
  </si>
  <si>
    <t>TSSOP (L16)  MSL1  Sn, TSSOP-16, QSOP (Q16)  MSL1 Sn</t>
  </si>
  <si>
    <t>PI6C557-03AQ</t>
  </si>
  <si>
    <t>PCIe 2.0 Clock Generator with 2 HCSL Outputs for Automotive Applications</t>
  </si>
  <si>
    <t>PI6C557-03B</t>
  </si>
  <si>
    <t>PCIe 3.0 Clock Generator with 2 HCSL Outputs</t>
  </si>
  <si>
    <t>PCI Express® 3.0, Ethernet, PCI Express® 2.0, PCI Express® 1.0</t>
  </si>
  <si>
    <t>TSSOP (L16)  MSL1  Sn, QSOP (Q16)  MSL1 Sn</t>
  </si>
  <si>
    <t>PI6C557-05</t>
  </si>
  <si>
    <t>PCIe 2.0 Clock Generator with 4 HCSL Outputs</t>
  </si>
  <si>
    <t>TSSOP (L20)  MSL1  Sn</t>
  </si>
  <si>
    <t>PI6C557-05B</t>
  </si>
  <si>
    <t>PCIe 3.0 Clock Generator with 4 HCSL Outputs</t>
  </si>
  <si>
    <t>PI6C557-05Q</t>
  </si>
  <si>
    <t>PCIe 2.0 Clock Generator with 4 HCSL Outputs for Automotive Applications</t>
  </si>
  <si>
    <t>PI6CFGL201B</t>
  </si>
  <si>
    <t>PCIe 3.0 Clock Generator with 2 HCSL Outputs with on-chip termination</t>
  </si>
  <si>
    <t>Blade Server, Industrial PC, Base station, Desktop PC, Medical Device, Rack Server, Multi-Function Printer, Storage Array, Routers and Switches, Security, STB</t>
  </si>
  <si>
    <t>TQFN (ZD24)  MSL1 Sn</t>
  </si>
  <si>
    <t>PI6CFGL202B</t>
  </si>
  <si>
    <t>PI6CFGL401B</t>
  </si>
  <si>
    <t>PCIe 3.0 Clock Generator with 4 HCSL Outputs with on-chip termination</t>
  </si>
  <si>
    <t>Blade Server, Industrial PC, Base station, Desktop PC, Medical Device, Rack Server, Multi-Function Printer, Storage Array, Routers and Switches, Monitors, Security, STB</t>
  </si>
  <si>
    <t>W-QFN5050-32 (ZH32) MSL1 PPF</t>
  </si>
  <si>
    <t>PI6CFGL402B</t>
  </si>
  <si>
    <t>PI6CFGL601B</t>
  </si>
  <si>
    <t>PCIe 3.0 Clock Generator with 6 HCSL Outputs</t>
  </si>
  <si>
    <t>Blade Server, Industrial PC, Base station, Desktop PC, Medical Device, Host Adapter, Rack Server, Multi-Function Printer, Docking, Storage Array, Graphic Card, DVD/Blu-Ray, Security, Routers and Switches, Motherboards, STB</t>
  </si>
  <si>
    <t>PI6CG15401</t>
  </si>
  <si>
    <t>Ultra Low Power 1.5V, 4-Output PCIe 4.0 Clock Generator With On-chip Termination</t>
  </si>
  <si>
    <t>PCI Express® 4.0, PCI Express® 3.0, PCI Express® 2.0, PCI Express® 1.0</t>
  </si>
  <si>
    <t>&lt;0.5</t>
  </si>
  <si>
    <t>Low Power HCSL</t>
  </si>
  <si>
    <t>PI6CG18200</t>
  </si>
  <si>
    <t>Very Low Power 1.8V, 2-Output PCIe 4.0 Clock Generator</t>
  </si>
  <si>
    <t>PCI Express® 4.0, PCI Express® 3.0</t>
  </si>
  <si>
    <t>PI6CG18201</t>
  </si>
  <si>
    <t>Very Low Power 1.8V, 2-Output PCIe 4.0 Clock Generator with on-chip termination</t>
  </si>
  <si>
    <t>PI6CG182Q</t>
  </si>
  <si>
    <t>Very Low Power 1.8V, 2-Output PCIe 4.0 Clock Generator for Automotive Applications</t>
  </si>
  <si>
    <t>-40 to 105</t>
  </si>
  <si>
    <t>TQFN (ZDQ24) MSL1</t>
  </si>
  <si>
    <t>PI6CG18401</t>
  </si>
  <si>
    <t>Very Low Power 1.8V, 4-Output PCIe  4.0 Clock Generator with on-chip termination</t>
  </si>
  <si>
    <t>Blade Server, Industrial PC, Base station, Host Adapter, Desktop PC, Medical Device, Rack Server, Multi-Function Printer, Docking, Digital Cameras, Storage Array, Monitors, Routers and Switches, Security, Motherboards, Smartphones, STB, Printer &amp; Other Peripherals, Tablet PC, TVs</t>
  </si>
  <si>
    <t>PI6CG184Q</t>
  </si>
  <si>
    <t>Very Low Power 1.8V, 4-Output PCIe 4.0 Clock Generator for Automotive Applications</t>
  </si>
  <si>
    <t>TQFN (ZHQ32) MSL1</t>
  </si>
  <si>
    <t>PI6CG18801</t>
  </si>
  <si>
    <t>Very Low Power 1.8V, 8-Output PCIe 4.0 Clock Generator With On-chip Termination</t>
  </si>
  <si>
    <t>Industrial PC, Blade Server, Base station, HDD, Desktop PC, Medical Device, Host Adapter, Rack Server, Multi-Function Printer, Docking, Digital Cameras, Storage Array, Security, Monitors, Routers and Switches, Motherboards, Smartphones, STB, Printer &amp; Other Peripherals, Tablet PC, TVs</t>
  </si>
  <si>
    <t>TQFN (ZL48) MSL1</t>
  </si>
  <si>
    <t>PI6CG188Q</t>
  </si>
  <si>
    <t>Very Low Power 1.8V, 8-Output PCIe 4.0 Clock Generator for Automotive Applications</t>
  </si>
  <si>
    <t>TQFN (ZLQ48) MSL 1</t>
  </si>
  <si>
    <t>PI6CG330440</t>
  </si>
  <si>
    <t>19-Output PCIe 5.0/6.0 Clock Generator With On-chip Termination</t>
  </si>
  <si>
    <t>PCI Express® 6.0, PCI Express® 5.0, PCI Express® 4.0, PCI Express® 3.0, PCI Express® 2.0, PCI Express® 1.0</t>
  </si>
  <si>
    <t>25, 100</t>
  </si>
  <si>
    <t>UQFN (ZUD100)</t>
  </si>
  <si>
    <t>PI6CG330440A</t>
  </si>
  <si>
    <t xml:space="preserve"> -40 to 85</t>
  </si>
  <si>
    <t>PI6CG33201C</t>
  </si>
  <si>
    <t>Low Power 2-Output PCIe 5.0 Clock Generator With On-Chip Termination to support Zout=100 Ohm</t>
  </si>
  <si>
    <t>Blade Server, Rack Server, Storage Array, Routers and Switches, Printer &amp; Other Peripherals</t>
  </si>
  <si>
    <t>PCI Express® 5.0, PCI Express® 4.0, PCI Express® 3.0, PCI Express® 2.0, PCI Express® 1.0</t>
  </si>
  <si>
    <t>&lt;0.15</t>
  </si>
  <si>
    <t>PI6CG33202C</t>
  </si>
  <si>
    <t>Low Power 2-Output PCIe 5.0 Clock Generator With On-Chip Termination to support Zout=85 Ohm</t>
  </si>
  <si>
    <t>PI6CG332Q</t>
  </si>
  <si>
    <t>PCIe 6.0/5.0/4.0 Clock Generator, 2-Output, AECQ-Grade 2</t>
  </si>
  <si>
    <t>Crystal,CMOS</t>
  </si>
  <si>
    <t>V-QFN4040-24 (ZDW24) MSL1</t>
  </si>
  <si>
    <t>PI6CG33401C</t>
  </si>
  <si>
    <t>Low Power 4-Output PCIe 5.0 Clock Generator With On-Chip Termination to support Zout=100 Ohm</t>
  </si>
  <si>
    <t>PI6CG33402C</t>
  </si>
  <si>
    <t>Low Power 4-Output PCIe 5.0 Clock Generator With On-Chip Termination to support Zout=85 Ohm</t>
  </si>
  <si>
    <t>PI6CG334Q</t>
  </si>
  <si>
    <t>PCIe 6.0/5.0/4.0 Clock Generator, 4-Output, AECQ-Grade 2</t>
  </si>
  <si>
    <t>W-QFN5050-32/SWP (ZHW32) MSL1 Sn</t>
  </si>
  <si>
    <t>PI6CG33601C</t>
  </si>
  <si>
    <t>Low Power 6-Output PCIe 5.0 Clock Generator With On-Chip Termination to support Zout=100 Ohm</t>
  </si>
  <si>
    <t>TQFN (ZLA40) MSL1</t>
  </si>
  <si>
    <t>PI6CG33602C</t>
  </si>
  <si>
    <t>Low Power 6-Output PCIe 5.0 Clock Generator With On-Chip Termination to support Zout=85 Ohm</t>
  </si>
  <si>
    <t>PI6CG336Q</t>
  </si>
  <si>
    <t>PCIe 6.0/5.0/4.0 Clock Generator, 6-Output, AECQ-Grade 2</t>
  </si>
  <si>
    <t>W-QFN5050-40/SWP (ZLW40) MSL1 Sn</t>
  </si>
  <si>
    <t>PI6CG33801C</t>
  </si>
  <si>
    <t>Low Power 8-Output PCIe 5.0 Clock Generator With On-Chip Termination to support Zout=100 Ohm</t>
  </si>
  <si>
    <t>PI6CG33802C</t>
  </si>
  <si>
    <t>Low Power 8-Output PCIe 5.0 Clock Generator With On-Chip Termination</t>
  </si>
  <si>
    <t>PI6CG338Q</t>
  </si>
  <si>
    <t>PCIe 6.0/5.0/4.0 Clock Generator, 8-Output, AECQ-Grade 2</t>
  </si>
  <si>
    <t>V-QFN6060-48 (SWP) (ZLW48) MSL1</t>
  </si>
  <si>
    <t>PI6CXG06F62a</t>
  </si>
  <si>
    <t>FlexOut Ultra Low Jitter 156.25MHZ Clock Generator, LVDS Or LVPECL Or HCSL</t>
  </si>
  <si>
    <t>Blade Server, Base station, Rack Server, Routers and Switches</t>
  </si>
  <si>
    <t>LVPECL, LVDS, HCSL</t>
  </si>
  <si>
    <t>2.5, 3.3</t>
  </si>
  <si>
    <t>LQFP (FBE48) MSL3 Sn</t>
  </si>
  <si>
    <t>PI6LC48H02</t>
  </si>
  <si>
    <t>PCIe Gen3 and Ethernet Clock Generator</t>
  </si>
  <si>
    <t>Blade Server, Base station, Rack Server, Multi-Function Printer, Storage Array, Routers and Switches</t>
  </si>
  <si>
    <t>2x  25/ 100/ 125/ 200 MHz</t>
  </si>
  <si>
    <t>HCSL, LVDS</t>
  </si>
  <si>
    <t>PI6LC48H02-01</t>
  </si>
  <si>
    <t>PCIe 3.0/2.0/1.0 Clock Generator with 2 HCSL Outputs</t>
  </si>
  <si>
    <t>25/ 100/ 125/ 200 MHz</t>
  </si>
  <si>
    <t>PI6LC48H02Q</t>
  </si>
  <si>
    <t>PCIe 3.0 and Ethernet Clock Generator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</si>
</sst>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003A" TargetMode="External"/><Relationship Id="rId_hyperlink_2" Type="http://schemas.openxmlformats.org/officeDocument/2006/relationships/hyperlink" Target="https://www.diodes.com/part/view/PI6C557-01B" TargetMode="External"/><Relationship Id="rId_hyperlink_3" Type="http://schemas.openxmlformats.org/officeDocument/2006/relationships/hyperlink" Target="https://www.diodes.com/part/view/PI6C557-01BQ" TargetMode="External"/><Relationship Id="rId_hyperlink_4" Type="http://schemas.openxmlformats.org/officeDocument/2006/relationships/hyperlink" Target="https://www.diodes.com/part/view/PI6C557-03" TargetMode="External"/><Relationship Id="rId_hyperlink_5" Type="http://schemas.openxmlformats.org/officeDocument/2006/relationships/hyperlink" Target="https://www.diodes.com/part/view/PI6C557-03A" TargetMode="External"/><Relationship Id="rId_hyperlink_6" Type="http://schemas.openxmlformats.org/officeDocument/2006/relationships/hyperlink" Target="https://www.diodes.com/part/view/PI6C557-03AQ" TargetMode="External"/><Relationship Id="rId_hyperlink_7" Type="http://schemas.openxmlformats.org/officeDocument/2006/relationships/hyperlink" Target="https://www.diodes.com/part/view/PI6C557-03B" TargetMode="External"/><Relationship Id="rId_hyperlink_8" Type="http://schemas.openxmlformats.org/officeDocument/2006/relationships/hyperlink" Target="https://www.diodes.com/part/view/PI6C557-05" TargetMode="External"/><Relationship Id="rId_hyperlink_9" Type="http://schemas.openxmlformats.org/officeDocument/2006/relationships/hyperlink" Target="https://www.diodes.com/part/view/PI6C557-05B" TargetMode="External"/><Relationship Id="rId_hyperlink_10" Type="http://schemas.openxmlformats.org/officeDocument/2006/relationships/hyperlink" Target="https://www.diodes.com/part/view/PI6C557-05Q" TargetMode="External"/><Relationship Id="rId_hyperlink_11" Type="http://schemas.openxmlformats.org/officeDocument/2006/relationships/hyperlink" Target="https://www.diodes.com/part/view/PI6CFGL201B" TargetMode="External"/><Relationship Id="rId_hyperlink_12" Type="http://schemas.openxmlformats.org/officeDocument/2006/relationships/hyperlink" Target="https://www.diodes.com/part/view/PI6CFGL202B" TargetMode="External"/><Relationship Id="rId_hyperlink_13" Type="http://schemas.openxmlformats.org/officeDocument/2006/relationships/hyperlink" Target="https://www.diodes.com/part/view/PI6CFGL401B" TargetMode="External"/><Relationship Id="rId_hyperlink_14" Type="http://schemas.openxmlformats.org/officeDocument/2006/relationships/hyperlink" Target="https://www.diodes.com/part/view/PI6CFGL402B" TargetMode="External"/><Relationship Id="rId_hyperlink_15" Type="http://schemas.openxmlformats.org/officeDocument/2006/relationships/hyperlink" Target="https://www.diodes.com/part/view/PI6CFGL601B" TargetMode="External"/><Relationship Id="rId_hyperlink_16" Type="http://schemas.openxmlformats.org/officeDocument/2006/relationships/hyperlink" Target="https://www.diodes.com/part/view/PI6CG15401" TargetMode="External"/><Relationship Id="rId_hyperlink_17" Type="http://schemas.openxmlformats.org/officeDocument/2006/relationships/hyperlink" Target="https://www.diodes.com/part/view/PI6CG18200" TargetMode="External"/><Relationship Id="rId_hyperlink_18" Type="http://schemas.openxmlformats.org/officeDocument/2006/relationships/hyperlink" Target="https://www.diodes.com/part/view/PI6CG18201" TargetMode="External"/><Relationship Id="rId_hyperlink_19" Type="http://schemas.openxmlformats.org/officeDocument/2006/relationships/hyperlink" Target="https://www.diodes.com/part/view/PI6CG182Q" TargetMode="External"/><Relationship Id="rId_hyperlink_20" Type="http://schemas.openxmlformats.org/officeDocument/2006/relationships/hyperlink" Target="https://www.diodes.com/part/view/PI6CG18401" TargetMode="External"/><Relationship Id="rId_hyperlink_21" Type="http://schemas.openxmlformats.org/officeDocument/2006/relationships/hyperlink" Target="https://www.diodes.com/part/view/PI6CG184Q" TargetMode="External"/><Relationship Id="rId_hyperlink_22" Type="http://schemas.openxmlformats.org/officeDocument/2006/relationships/hyperlink" Target="https://www.diodes.com/part/view/PI6CG18801" TargetMode="External"/><Relationship Id="rId_hyperlink_23" Type="http://schemas.openxmlformats.org/officeDocument/2006/relationships/hyperlink" Target="https://www.diodes.com/part/view/PI6CG188Q" TargetMode="External"/><Relationship Id="rId_hyperlink_24" Type="http://schemas.openxmlformats.org/officeDocument/2006/relationships/hyperlink" Target="https://www.diodes.com/part/view/PI6CG330440" TargetMode="External"/><Relationship Id="rId_hyperlink_25" Type="http://schemas.openxmlformats.org/officeDocument/2006/relationships/hyperlink" Target="https://www.diodes.com/part/view/PI6CG330440A" TargetMode="External"/><Relationship Id="rId_hyperlink_26" Type="http://schemas.openxmlformats.org/officeDocument/2006/relationships/hyperlink" Target="https://www.diodes.com/part/view/PI6CG33201C" TargetMode="External"/><Relationship Id="rId_hyperlink_27" Type="http://schemas.openxmlformats.org/officeDocument/2006/relationships/hyperlink" Target="https://www.diodes.com/part/view/PI6CG33202C" TargetMode="External"/><Relationship Id="rId_hyperlink_28" Type="http://schemas.openxmlformats.org/officeDocument/2006/relationships/hyperlink" Target="https://www.diodes.com/part/view/PI6CG332Q" TargetMode="External"/><Relationship Id="rId_hyperlink_29" Type="http://schemas.openxmlformats.org/officeDocument/2006/relationships/hyperlink" Target="https://www.diodes.com/part/view/PI6CG33401C" TargetMode="External"/><Relationship Id="rId_hyperlink_30" Type="http://schemas.openxmlformats.org/officeDocument/2006/relationships/hyperlink" Target="https://www.diodes.com/part/view/PI6CG33402C" TargetMode="External"/><Relationship Id="rId_hyperlink_31" Type="http://schemas.openxmlformats.org/officeDocument/2006/relationships/hyperlink" Target="https://www.diodes.com/part/view/PI6CG334Q" TargetMode="External"/><Relationship Id="rId_hyperlink_32" Type="http://schemas.openxmlformats.org/officeDocument/2006/relationships/hyperlink" Target="https://www.diodes.com/part/view/PI6CG33601C" TargetMode="External"/><Relationship Id="rId_hyperlink_33" Type="http://schemas.openxmlformats.org/officeDocument/2006/relationships/hyperlink" Target="https://www.diodes.com/part/view/PI6CG33602C" TargetMode="External"/><Relationship Id="rId_hyperlink_34" Type="http://schemas.openxmlformats.org/officeDocument/2006/relationships/hyperlink" Target="https://www.diodes.com/part/view/PI6CG336Q" TargetMode="External"/><Relationship Id="rId_hyperlink_35" Type="http://schemas.openxmlformats.org/officeDocument/2006/relationships/hyperlink" Target="https://www.diodes.com/part/view/PI6CG33801C" TargetMode="External"/><Relationship Id="rId_hyperlink_36" Type="http://schemas.openxmlformats.org/officeDocument/2006/relationships/hyperlink" Target="https://www.diodes.com/part/view/PI6CG33802C" TargetMode="External"/><Relationship Id="rId_hyperlink_37" Type="http://schemas.openxmlformats.org/officeDocument/2006/relationships/hyperlink" Target="https://www.diodes.com/part/view/PI6CG338Q" TargetMode="External"/><Relationship Id="rId_hyperlink_38" Type="http://schemas.openxmlformats.org/officeDocument/2006/relationships/hyperlink" Target="https://www.diodes.com/part/view/PI6CXG06F62a" TargetMode="External"/><Relationship Id="rId_hyperlink_39" Type="http://schemas.openxmlformats.org/officeDocument/2006/relationships/hyperlink" Target="https://www.diodes.com/part/view/PI6LC48H02" TargetMode="External"/><Relationship Id="rId_hyperlink_40" Type="http://schemas.openxmlformats.org/officeDocument/2006/relationships/hyperlink" Target="https://www.diodes.com/part/view/PI6LC48H02-01" TargetMode="External"/><Relationship Id="rId_hyperlink_41" Type="http://schemas.openxmlformats.org/officeDocument/2006/relationships/hyperlink" Target="https://www.diodes.com/part/view/PI6LC48H02Q" TargetMode="External"/><Relationship Id="rId_hyperlink_42" Type="http://schemas.openxmlformats.org/officeDocument/2006/relationships/hyperlink" Target="https://www.diodes.com/assets/Datasheets/PI6C49003A.pdf" TargetMode="External"/><Relationship Id="rId_hyperlink_43" Type="http://schemas.openxmlformats.org/officeDocument/2006/relationships/hyperlink" Target="https://www.diodes.com/assets/Datasheets/PI6C557-01B.pdf" TargetMode="External"/><Relationship Id="rId_hyperlink_44" Type="http://schemas.openxmlformats.org/officeDocument/2006/relationships/hyperlink" Target="https://www.diodes.com/assets/Datasheets/PI6C557-01BQ.pdf" TargetMode="External"/><Relationship Id="rId_hyperlink_45" Type="http://schemas.openxmlformats.org/officeDocument/2006/relationships/hyperlink" Target="https://www.diodes.com/assets/Datasheets/PI6C557-03.pdf" TargetMode="External"/><Relationship Id="rId_hyperlink_46" Type="http://schemas.openxmlformats.org/officeDocument/2006/relationships/hyperlink" Target="https://www.diodes.com/assets/Datasheets/PI6C557-03A.pdf" TargetMode="External"/><Relationship Id="rId_hyperlink_47" Type="http://schemas.openxmlformats.org/officeDocument/2006/relationships/hyperlink" Target="https://www.diodes.com/assets/Datasheets/PI6C557-03AQ.pdf" TargetMode="External"/><Relationship Id="rId_hyperlink_48" Type="http://schemas.openxmlformats.org/officeDocument/2006/relationships/hyperlink" Target="https://www.diodes.com/assets/Datasheets/PI6C557-03B.pdf" TargetMode="External"/><Relationship Id="rId_hyperlink_49" Type="http://schemas.openxmlformats.org/officeDocument/2006/relationships/hyperlink" Target="https://www.diodes.com/assets/Datasheets/PI6C557-05.pdf" TargetMode="External"/><Relationship Id="rId_hyperlink_50" Type="http://schemas.openxmlformats.org/officeDocument/2006/relationships/hyperlink" Target="https://www.diodes.com/assets/Datasheets/PI6C557-05B.pdf" TargetMode="External"/><Relationship Id="rId_hyperlink_51" Type="http://schemas.openxmlformats.org/officeDocument/2006/relationships/hyperlink" Target="https://www.diodes.com/assets/Datasheets/PI6C557-05Q.pdf" TargetMode="External"/><Relationship Id="rId_hyperlink_52" Type="http://schemas.openxmlformats.org/officeDocument/2006/relationships/hyperlink" Target="https://www.diodes.com/assets/Datasheets/PI6CFGL201B.pdf" TargetMode="External"/><Relationship Id="rId_hyperlink_53" Type="http://schemas.openxmlformats.org/officeDocument/2006/relationships/hyperlink" Target="https://www.diodes.com/assets/Datasheets/PI6CFGL202B.pdf" TargetMode="External"/><Relationship Id="rId_hyperlink_54" Type="http://schemas.openxmlformats.org/officeDocument/2006/relationships/hyperlink" Target="https://www.diodes.com/assets/Datasheets/PI6CFGL401B.pdf" TargetMode="External"/><Relationship Id="rId_hyperlink_55" Type="http://schemas.openxmlformats.org/officeDocument/2006/relationships/hyperlink" Target="https://www.diodes.com/assets/Datasheets/PI6CFGL402B.pdf" TargetMode="External"/><Relationship Id="rId_hyperlink_56" Type="http://schemas.openxmlformats.org/officeDocument/2006/relationships/hyperlink" Target="https://www.diodes.com/assets/Datasheets/PI6CFGL601B2.pdf" TargetMode="External"/><Relationship Id="rId_hyperlink_57" Type="http://schemas.openxmlformats.org/officeDocument/2006/relationships/hyperlink" Target="https://www.diodes.com/assets/Datasheets/PI6CG15401.pdf" TargetMode="External"/><Relationship Id="rId_hyperlink_58" Type="http://schemas.openxmlformats.org/officeDocument/2006/relationships/hyperlink" Target="https://www.diodes.com/assets/Datasheets/PI6CG18200.pdf" TargetMode="External"/><Relationship Id="rId_hyperlink_59" Type="http://schemas.openxmlformats.org/officeDocument/2006/relationships/hyperlink" Target="https://www.diodes.com/assets/Datasheets/PI6CG18201.pdf" TargetMode="External"/><Relationship Id="rId_hyperlink_60" Type="http://schemas.openxmlformats.org/officeDocument/2006/relationships/hyperlink" Target="https://www.diodes.com/assets/Datasheets/PI6CG182Q.pdf" TargetMode="External"/><Relationship Id="rId_hyperlink_61" Type="http://schemas.openxmlformats.org/officeDocument/2006/relationships/hyperlink" Target="https://www.diodes.com/assets/Datasheets/PI6CG18401.pdf" TargetMode="External"/><Relationship Id="rId_hyperlink_62" Type="http://schemas.openxmlformats.org/officeDocument/2006/relationships/hyperlink" Target="https://www.diodes.com/assets/Datasheets/PI6CG184Q.pdf" TargetMode="External"/><Relationship Id="rId_hyperlink_63" Type="http://schemas.openxmlformats.org/officeDocument/2006/relationships/hyperlink" Target="https://www.diodes.com/assets/Datasheets/PI6CG18801.pdf" TargetMode="External"/><Relationship Id="rId_hyperlink_64" Type="http://schemas.openxmlformats.org/officeDocument/2006/relationships/hyperlink" Target="https://www.diodes.com/assets/Datasheets/PI6CG188Q.pdf" TargetMode="External"/><Relationship Id="rId_hyperlink_65" Type="http://schemas.openxmlformats.org/officeDocument/2006/relationships/hyperlink" Target="https://www.diodes.com/assets/Datasheets/PI6CG330440.pdf" TargetMode="External"/><Relationship Id="rId_hyperlink_66" Type="http://schemas.openxmlformats.org/officeDocument/2006/relationships/hyperlink" Target="https://www.diodes.com/assets/Datasheets/PI6CG330440A.pdf" TargetMode="External"/><Relationship Id="rId_hyperlink_67" Type="http://schemas.openxmlformats.org/officeDocument/2006/relationships/hyperlink" Target="https://www.diodes.com/assets/Datasheets/PI6CG33201C.pdf" TargetMode="External"/><Relationship Id="rId_hyperlink_68" Type="http://schemas.openxmlformats.org/officeDocument/2006/relationships/hyperlink" Target="https://www.diodes.com/assets/Datasheets/PI6CG33202C.pdf" TargetMode="External"/><Relationship Id="rId_hyperlink_69" Type="http://schemas.openxmlformats.org/officeDocument/2006/relationships/hyperlink" Target="https://www.diodes.com/assets/Datasheets/PI6CG332Q.pdf" TargetMode="External"/><Relationship Id="rId_hyperlink_70" Type="http://schemas.openxmlformats.org/officeDocument/2006/relationships/hyperlink" Target="https://www.diodes.com/assets/Datasheets/PI6CG33401C.pdf" TargetMode="External"/><Relationship Id="rId_hyperlink_71" Type="http://schemas.openxmlformats.org/officeDocument/2006/relationships/hyperlink" Target="https://www.diodes.com/assets/Datasheets/PI6CG33402C.pdf" TargetMode="External"/><Relationship Id="rId_hyperlink_72" Type="http://schemas.openxmlformats.org/officeDocument/2006/relationships/hyperlink" Target="https://www.diodes.com/assets/Datasheets/PI6CG334Q.pdf" TargetMode="External"/><Relationship Id="rId_hyperlink_73" Type="http://schemas.openxmlformats.org/officeDocument/2006/relationships/hyperlink" Target="https://www.diodes.com/assets/Datasheets/PI6CG33601C.pdf" TargetMode="External"/><Relationship Id="rId_hyperlink_74" Type="http://schemas.openxmlformats.org/officeDocument/2006/relationships/hyperlink" Target="https://www.diodes.com/assets/Datasheets/PI6CG33602C.pdf" TargetMode="External"/><Relationship Id="rId_hyperlink_75" Type="http://schemas.openxmlformats.org/officeDocument/2006/relationships/hyperlink" Target="https://www.diodes.com/assets/Datasheets/PI6CG336Q.pdf" TargetMode="External"/><Relationship Id="rId_hyperlink_76" Type="http://schemas.openxmlformats.org/officeDocument/2006/relationships/hyperlink" Target="https://www.diodes.com/assets/Datasheets/PI6CG33801C.pdf" TargetMode="External"/><Relationship Id="rId_hyperlink_77" Type="http://schemas.openxmlformats.org/officeDocument/2006/relationships/hyperlink" Target="https://www.diodes.com/assets/Datasheets/PI6CG33802C.pdf" TargetMode="External"/><Relationship Id="rId_hyperlink_78" Type="http://schemas.openxmlformats.org/officeDocument/2006/relationships/hyperlink" Target="https://www.diodes.com/assets/Datasheets/PI6CG338Q.pdf" TargetMode="External"/><Relationship Id="rId_hyperlink_79" Type="http://schemas.openxmlformats.org/officeDocument/2006/relationships/hyperlink" Target="https://www.diodes.com/assets/Datasheets/PI6CXG06F62a.pdf" TargetMode="External"/><Relationship Id="rId_hyperlink_80" Type="http://schemas.openxmlformats.org/officeDocument/2006/relationships/hyperlink" Target="https://www.diodes.com/assets/Datasheets/PI6LC48H02.pdf" TargetMode="External"/><Relationship Id="rId_hyperlink_81" Type="http://schemas.openxmlformats.org/officeDocument/2006/relationships/hyperlink" Target="https://www.diodes.com/assets/Datasheets/PI6LC48H02-01.pdf" TargetMode="External"/><Relationship Id="rId_hyperlink_82" Type="http://schemas.openxmlformats.org/officeDocument/2006/relationships/hyperlink" Target="https://www.diodes.com/assets/Datasheets/PI6LC48H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4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109.45" bestFit="true" customWidth="true" style="0"/>
    <col min="5" max="5" width="337.251" bestFit="true" customWidth="true" style="0"/>
    <col min="6" max="6" width="125.945" bestFit="true" customWidth="true" style="0"/>
    <col min="7" max="7" width="12.83" bestFit="true" customWidth="true" style="0"/>
    <col min="8" max="8" width="51.583" bestFit="true" customWidth="true" style="0"/>
    <col min="9" max="9" width="18.591" bestFit="true" customWidth="true" style="0"/>
    <col min="10" max="10" width="26.97" bestFit="true" customWidth="true" style="0"/>
    <col min="11" max="11" width="23.304" bestFit="true" customWidth="true" style="0"/>
    <col min="12" max="12" width="38.622" bestFit="true" customWidth="true" style="0"/>
    <col min="13" max="13" width="22.126" bestFit="true" customWidth="true" style="0"/>
    <col min="14" max="14" width="13.878" bestFit="true" customWidth="true" style="0"/>
    <col min="15" max="15" width="24.482" bestFit="true" customWidth="true" style="0"/>
    <col min="16" max="16" width="45.822" bestFit="true" customWidth="true" style="0"/>
    <col min="17" max="17" width="62.318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Hyperlink("https://www.diodes.com/assets/Datasheets/PI6C49003A.pdf")</f>
        <v>https://www.diodes.com/assets/Datasheets/PI6C49003A.pdf</v>
      </c>
      <c r="C2" t="str">
        <f>Hyperlink("https://www.diodes.com/part/view/PI6C49003A","PI6C49003A")</f>
        <v>PI6C49003A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>
        <v>9</v>
      </c>
      <c r="L2">
        <v>100</v>
      </c>
      <c r="M2" t="s">
        <v>25</v>
      </c>
      <c r="N2">
        <v>200</v>
      </c>
      <c r="O2">
        <v>3.3</v>
      </c>
      <c r="P2" t="s">
        <v>26</v>
      </c>
      <c r="Q2" t="s">
        <v>27</v>
      </c>
    </row>
    <row r="3" spans="1:17">
      <c r="A3" t="s">
        <v>28</v>
      </c>
      <c r="B3" s="2" t="str">
        <f>Hyperlink("https://www.diodes.com/assets/Datasheets/PI6C557-01B.pdf")</f>
        <v>https://www.diodes.com/assets/Datasheets/PI6C557-01B.pdf</v>
      </c>
      <c r="C3" t="str">
        <f>Hyperlink("https://www.diodes.com/part/view/PI6C557-01B","PI6C557-01B")</f>
        <v>PI6C557-01B</v>
      </c>
      <c r="D3" t="s">
        <v>29</v>
      </c>
      <c r="E3" t="s">
        <v>30</v>
      </c>
      <c r="F3" t="s">
        <v>31</v>
      </c>
      <c r="G3" t="s">
        <v>21</v>
      </c>
      <c r="H3" t="s">
        <v>22</v>
      </c>
      <c r="I3" t="s">
        <v>32</v>
      </c>
      <c r="J3" t="s">
        <v>33</v>
      </c>
      <c r="K3">
        <v>1</v>
      </c>
      <c r="L3">
        <v>100</v>
      </c>
      <c r="M3" t="s">
        <v>34</v>
      </c>
      <c r="O3">
        <v>3.3</v>
      </c>
      <c r="P3" t="s">
        <v>26</v>
      </c>
      <c r="Q3" t="s">
        <v>35</v>
      </c>
    </row>
    <row r="4" spans="1:17">
      <c r="A4" t="s">
        <v>36</v>
      </c>
      <c r="B4" s="2" t="str">
        <f>Hyperlink("https://www.diodes.com/assets/Datasheets/PI6C557-01BQ.pdf")</f>
        <v>https://www.diodes.com/assets/Datasheets/PI6C557-01BQ.pdf</v>
      </c>
      <c r="C4" t="str">
        <f>Hyperlink("https://www.diodes.com/part/view/PI6C557-01BQ","PI6C557-01BQ")</f>
        <v>PI6C557-01BQ</v>
      </c>
      <c r="D4" t="s">
        <v>37</v>
      </c>
      <c r="F4" t="s">
        <v>31</v>
      </c>
      <c r="G4" t="s">
        <v>21</v>
      </c>
      <c r="H4" t="s">
        <v>38</v>
      </c>
      <c r="I4" t="s">
        <v>39</v>
      </c>
      <c r="J4">
        <v>1</v>
      </c>
      <c r="K4">
        <v>1</v>
      </c>
      <c r="L4">
        <v>100</v>
      </c>
      <c r="M4" t="s">
        <v>34</v>
      </c>
      <c r="O4">
        <v>3.3</v>
      </c>
      <c r="P4" t="s">
        <v>26</v>
      </c>
      <c r="Q4" t="s">
        <v>35</v>
      </c>
    </row>
    <row r="5" spans="1:17">
      <c r="A5" t="s">
        <v>40</v>
      </c>
      <c r="B5" s="2" t="str">
        <f>Hyperlink("https://www.diodes.com/assets/Datasheets/PI6C557-03.pdf")</f>
        <v>https://www.diodes.com/assets/Datasheets/PI6C557-03.pdf</v>
      </c>
      <c r="C5" t="str">
        <f>Hyperlink("https://www.diodes.com/part/view/PI6C557-03","PI6C557-03")</f>
        <v>PI6C557-03</v>
      </c>
      <c r="D5" t="s">
        <v>41</v>
      </c>
      <c r="E5" t="s">
        <v>42</v>
      </c>
      <c r="F5" t="s">
        <v>43</v>
      </c>
      <c r="G5" t="s">
        <v>21</v>
      </c>
      <c r="H5" t="s">
        <v>22</v>
      </c>
      <c r="I5" t="s">
        <v>32</v>
      </c>
      <c r="J5">
        <v>60</v>
      </c>
      <c r="K5">
        <v>2</v>
      </c>
      <c r="L5" t="s">
        <v>44</v>
      </c>
      <c r="M5" t="s">
        <v>34</v>
      </c>
      <c r="N5">
        <v>50</v>
      </c>
      <c r="O5">
        <v>3.3</v>
      </c>
      <c r="P5" t="s">
        <v>26</v>
      </c>
      <c r="Q5" t="s">
        <v>45</v>
      </c>
    </row>
    <row r="6" spans="1:17">
      <c r="A6" t="s">
        <v>46</v>
      </c>
      <c r="B6" s="2" t="str">
        <f>Hyperlink("https://www.diodes.com/assets/Datasheets/PI6C557-03A.pdf")</f>
        <v>https://www.diodes.com/assets/Datasheets/PI6C557-03A.pdf</v>
      </c>
      <c r="C6" t="str">
        <f>Hyperlink("https://www.diodes.com/part/view/PI6C557-03A","PI6C557-03A")</f>
        <v>PI6C557-03A</v>
      </c>
      <c r="D6" t="s">
        <v>47</v>
      </c>
      <c r="E6" t="s">
        <v>42</v>
      </c>
      <c r="F6" t="s">
        <v>20</v>
      </c>
      <c r="G6" t="s">
        <v>21</v>
      </c>
      <c r="H6" t="s">
        <v>22</v>
      </c>
      <c r="I6" t="s">
        <v>32</v>
      </c>
      <c r="J6" t="s">
        <v>24</v>
      </c>
      <c r="K6">
        <v>2</v>
      </c>
      <c r="L6">
        <v>100</v>
      </c>
      <c r="M6" t="s">
        <v>34</v>
      </c>
      <c r="N6">
        <v>50</v>
      </c>
      <c r="O6">
        <v>3.3</v>
      </c>
      <c r="P6" t="s">
        <v>26</v>
      </c>
      <c r="Q6" t="s">
        <v>48</v>
      </c>
    </row>
    <row r="7" spans="1:17">
      <c r="A7" t="s">
        <v>49</v>
      </c>
      <c r="B7" s="2" t="str">
        <f>Hyperlink("https://www.diodes.com/assets/Datasheets/PI6C557-03AQ.pdf")</f>
        <v>https://www.diodes.com/assets/Datasheets/PI6C557-03AQ.pdf</v>
      </c>
      <c r="C7" t="str">
        <f>Hyperlink("https://www.diodes.com/part/view/PI6C557-03AQ","PI6C557-03AQ")</f>
        <v>PI6C557-03AQ</v>
      </c>
      <c r="D7" t="s">
        <v>50</v>
      </c>
      <c r="F7" t="s">
        <v>20</v>
      </c>
      <c r="G7" t="s">
        <v>21</v>
      </c>
      <c r="H7" t="s">
        <v>38</v>
      </c>
      <c r="I7" t="s">
        <v>32</v>
      </c>
      <c r="J7" t="s">
        <v>24</v>
      </c>
      <c r="K7">
        <v>2</v>
      </c>
      <c r="L7">
        <v>100</v>
      </c>
      <c r="M7" t="s">
        <v>34</v>
      </c>
      <c r="N7">
        <v>50</v>
      </c>
      <c r="O7">
        <v>3.3</v>
      </c>
      <c r="P7" t="s">
        <v>26</v>
      </c>
      <c r="Q7" t="s">
        <v>45</v>
      </c>
    </row>
    <row r="8" spans="1:17">
      <c r="A8" t="s">
        <v>51</v>
      </c>
      <c r="B8" s="2" t="str">
        <f>Hyperlink("https://www.diodes.com/assets/Datasheets/PI6C557-03B.pdf")</f>
        <v>https://www.diodes.com/assets/Datasheets/PI6C557-03B.pdf</v>
      </c>
      <c r="C8" t="str">
        <f>Hyperlink("https://www.diodes.com/part/view/PI6C557-03B","PI6C557-03B")</f>
        <v>PI6C557-03B</v>
      </c>
      <c r="D8" t="s">
        <v>52</v>
      </c>
      <c r="E8" t="s">
        <v>42</v>
      </c>
      <c r="F8" t="s">
        <v>53</v>
      </c>
      <c r="G8" t="s">
        <v>21</v>
      </c>
      <c r="H8" t="s">
        <v>22</v>
      </c>
      <c r="I8" t="s">
        <v>32</v>
      </c>
      <c r="J8" t="s">
        <v>33</v>
      </c>
      <c r="K8">
        <v>2</v>
      </c>
      <c r="L8">
        <v>100</v>
      </c>
      <c r="M8" t="s">
        <v>34</v>
      </c>
      <c r="N8">
        <v>50</v>
      </c>
      <c r="O8">
        <v>3.3</v>
      </c>
      <c r="P8" t="s">
        <v>26</v>
      </c>
      <c r="Q8" t="s">
        <v>54</v>
      </c>
    </row>
    <row r="9" spans="1:17">
      <c r="A9" t="s">
        <v>55</v>
      </c>
      <c r="B9" s="2" t="str">
        <f>Hyperlink("https://www.diodes.com/assets/Datasheets/PI6C557-05.pdf")</f>
        <v>https://www.diodes.com/assets/Datasheets/PI6C557-05.pdf</v>
      </c>
      <c r="C9" t="str">
        <f>Hyperlink("https://www.diodes.com/part/view/PI6C557-05","PI6C557-05")</f>
        <v>PI6C557-05</v>
      </c>
      <c r="D9" t="s">
        <v>56</v>
      </c>
      <c r="E9" t="s">
        <v>42</v>
      </c>
      <c r="F9" t="s">
        <v>20</v>
      </c>
      <c r="G9" t="s">
        <v>21</v>
      </c>
      <c r="H9" t="s">
        <v>22</v>
      </c>
      <c r="I9" t="s">
        <v>32</v>
      </c>
      <c r="J9" t="s">
        <v>24</v>
      </c>
      <c r="K9">
        <v>4</v>
      </c>
      <c r="L9">
        <v>100</v>
      </c>
      <c r="M9" t="s">
        <v>34</v>
      </c>
      <c r="N9">
        <v>50</v>
      </c>
      <c r="O9">
        <v>3.3</v>
      </c>
      <c r="P9" t="s">
        <v>26</v>
      </c>
      <c r="Q9" t="s">
        <v>57</v>
      </c>
    </row>
    <row r="10" spans="1:17">
      <c r="A10" t="s">
        <v>58</v>
      </c>
      <c r="B10" s="2" t="str">
        <f>Hyperlink("https://www.diodes.com/assets/Datasheets/PI6C557-05B.pdf")</f>
        <v>https://www.diodes.com/assets/Datasheets/PI6C557-05B.pdf</v>
      </c>
      <c r="C10" t="str">
        <f>Hyperlink("https://www.diodes.com/part/view/PI6C557-05B","PI6C557-05B")</f>
        <v>PI6C557-05B</v>
      </c>
      <c r="D10" t="s">
        <v>59</v>
      </c>
      <c r="E10" t="s">
        <v>42</v>
      </c>
      <c r="F10" t="s">
        <v>31</v>
      </c>
      <c r="G10" t="s">
        <v>21</v>
      </c>
      <c r="H10" t="s">
        <v>22</v>
      </c>
      <c r="I10" t="s">
        <v>32</v>
      </c>
      <c r="J10" t="s">
        <v>33</v>
      </c>
      <c r="K10">
        <v>4</v>
      </c>
      <c r="L10">
        <v>100</v>
      </c>
      <c r="M10" t="s">
        <v>34</v>
      </c>
      <c r="N10">
        <v>50</v>
      </c>
      <c r="O10">
        <v>3.3</v>
      </c>
      <c r="P10" t="s">
        <v>26</v>
      </c>
      <c r="Q10" t="s">
        <v>57</v>
      </c>
    </row>
    <row r="11" spans="1:17">
      <c r="A11" t="s">
        <v>60</v>
      </c>
      <c r="B11" s="2" t="str">
        <f>Hyperlink("https://www.diodes.com/assets/Datasheets/PI6C557-05Q.pdf")</f>
        <v>https://www.diodes.com/assets/Datasheets/PI6C557-05Q.pdf</v>
      </c>
      <c r="C11" t="str">
        <f>Hyperlink("https://www.diodes.com/part/view/PI6C557-05Q","PI6C557-05Q")</f>
        <v>PI6C557-05Q</v>
      </c>
      <c r="D11" t="s">
        <v>61</v>
      </c>
      <c r="F11" t="s">
        <v>20</v>
      </c>
      <c r="G11" t="s">
        <v>21</v>
      </c>
      <c r="H11" t="s">
        <v>38</v>
      </c>
      <c r="I11" t="s">
        <v>32</v>
      </c>
      <c r="J11" t="s">
        <v>24</v>
      </c>
      <c r="K11">
        <v>4</v>
      </c>
      <c r="L11">
        <v>100</v>
      </c>
      <c r="M11" t="s">
        <v>34</v>
      </c>
      <c r="N11">
        <v>50</v>
      </c>
      <c r="O11">
        <v>3.3</v>
      </c>
      <c r="P11" t="s">
        <v>26</v>
      </c>
      <c r="Q11" t="s">
        <v>57</v>
      </c>
    </row>
    <row r="12" spans="1:17">
      <c r="A12" t="s">
        <v>62</v>
      </c>
      <c r="B12" s="2" t="str">
        <f>Hyperlink("https://www.diodes.com/assets/Datasheets/PI6CFGL201B.pdf")</f>
        <v>https://www.diodes.com/assets/Datasheets/PI6CFGL201B.pdf</v>
      </c>
      <c r="C12" t="str">
        <f>Hyperlink("https://www.diodes.com/part/view/PI6CFGL201B","PI6CFGL201B")</f>
        <v>PI6CFGL201B</v>
      </c>
      <c r="D12" t="s">
        <v>63</v>
      </c>
      <c r="E12" t="s">
        <v>64</v>
      </c>
      <c r="F12" t="s">
        <v>31</v>
      </c>
      <c r="G12" t="s">
        <v>21</v>
      </c>
      <c r="H12" t="s">
        <v>22</v>
      </c>
      <c r="I12" t="s">
        <v>32</v>
      </c>
      <c r="J12" t="s">
        <v>33</v>
      </c>
      <c r="K12">
        <v>2</v>
      </c>
      <c r="L12">
        <v>100</v>
      </c>
      <c r="M12" t="s">
        <v>25</v>
      </c>
      <c r="N12">
        <v>50</v>
      </c>
      <c r="O12">
        <v>3.3</v>
      </c>
      <c r="P12" t="s">
        <v>26</v>
      </c>
      <c r="Q12" t="s">
        <v>65</v>
      </c>
    </row>
    <row r="13" spans="1:17">
      <c r="A13" t="s">
        <v>66</v>
      </c>
      <c r="B13" s="2" t="str">
        <f>Hyperlink("https://www.diodes.com/assets/Datasheets/PI6CFGL202B.pdf")</f>
        <v>https://www.diodes.com/assets/Datasheets/PI6CFGL202B.pdf</v>
      </c>
      <c r="C13" t="str">
        <f>Hyperlink("https://www.diodes.com/part/view/PI6CFGL202B","PI6CFGL202B")</f>
        <v>PI6CFGL202B</v>
      </c>
      <c r="D13" t="s">
        <v>52</v>
      </c>
      <c r="E13" t="s">
        <v>64</v>
      </c>
      <c r="F13" t="s">
        <v>53</v>
      </c>
      <c r="G13" t="s">
        <v>21</v>
      </c>
      <c r="H13" t="s">
        <v>22</v>
      </c>
      <c r="I13" t="s">
        <v>32</v>
      </c>
      <c r="J13" t="s">
        <v>33</v>
      </c>
      <c r="K13">
        <v>2</v>
      </c>
      <c r="L13">
        <v>100</v>
      </c>
      <c r="M13" t="s">
        <v>34</v>
      </c>
      <c r="N13">
        <v>50</v>
      </c>
      <c r="O13">
        <v>3.3</v>
      </c>
      <c r="P13" t="s">
        <v>26</v>
      </c>
      <c r="Q13" t="s">
        <v>45</v>
      </c>
    </row>
    <row r="14" spans="1:17">
      <c r="A14" t="s">
        <v>67</v>
      </c>
      <c r="B14" s="2" t="str">
        <f>Hyperlink("https://www.diodes.com/assets/Datasheets/PI6CFGL401B.pdf")</f>
        <v>https://www.diodes.com/assets/Datasheets/PI6CFGL401B.pdf</v>
      </c>
      <c r="C14" t="str">
        <f>Hyperlink("https://www.diodes.com/part/view/PI6CFGL401B","PI6CFGL401B")</f>
        <v>PI6CFGL401B</v>
      </c>
      <c r="D14" t="s">
        <v>68</v>
      </c>
      <c r="E14" t="s">
        <v>69</v>
      </c>
      <c r="F14" t="s">
        <v>31</v>
      </c>
      <c r="G14" t="s">
        <v>21</v>
      </c>
      <c r="H14" t="s">
        <v>22</v>
      </c>
      <c r="I14" t="s">
        <v>32</v>
      </c>
      <c r="J14" t="s">
        <v>33</v>
      </c>
      <c r="K14">
        <v>4</v>
      </c>
      <c r="L14">
        <v>100</v>
      </c>
      <c r="M14" t="s">
        <v>25</v>
      </c>
      <c r="N14">
        <v>50</v>
      </c>
      <c r="O14">
        <v>3.3</v>
      </c>
      <c r="P14" t="s">
        <v>26</v>
      </c>
      <c r="Q14" t="s">
        <v>70</v>
      </c>
    </row>
    <row r="15" spans="1:17">
      <c r="A15" t="s">
        <v>71</v>
      </c>
      <c r="B15" s="2" t="str">
        <f>Hyperlink("https://www.diodes.com/assets/Datasheets/PI6CFGL402B.pdf")</f>
        <v>https://www.diodes.com/assets/Datasheets/PI6CFGL402B.pdf</v>
      </c>
      <c r="C15" t="str">
        <f>Hyperlink("https://www.diodes.com/part/view/PI6CFGL402B","PI6CFGL402B")</f>
        <v>PI6CFGL402B</v>
      </c>
      <c r="D15" t="s">
        <v>59</v>
      </c>
      <c r="E15" t="s">
        <v>64</v>
      </c>
      <c r="F15" t="s">
        <v>53</v>
      </c>
      <c r="G15" t="s">
        <v>21</v>
      </c>
      <c r="H15" t="s">
        <v>22</v>
      </c>
      <c r="I15" t="s">
        <v>32</v>
      </c>
      <c r="J15" t="s">
        <v>33</v>
      </c>
      <c r="K15">
        <v>4</v>
      </c>
      <c r="L15">
        <v>100</v>
      </c>
      <c r="M15" t="s">
        <v>34</v>
      </c>
      <c r="N15">
        <v>50</v>
      </c>
      <c r="O15">
        <v>3.3</v>
      </c>
      <c r="P15" t="s">
        <v>26</v>
      </c>
      <c r="Q15" t="s">
        <v>57</v>
      </c>
    </row>
    <row r="16" spans="1:17">
      <c r="A16" t="s">
        <v>72</v>
      </c>
      <c r="B16" s="2" t="str">
        <f>Hyperlink("https://www.diodes.com/assets/Datasheets/PI6CFGL601B2.pdf")</f>
        <v>https://www.diodes.com/assets/Datasheets/PI6CFGL601B2.pdf</v>
      </c>
      <c r="C16" t="str">
        <f>Hyperlink("https://www.diodes.com/part/view/PI6CFGL601B","PI6CFGL601B")</f>
        <v>PI6CFGL601B</v>
      </c>
      <c r="D16" t="s">
        <v>73</v>
      </c>
      <c r="E16" t="s">
        <v>74</v>
      </c>
      <c r="F16" t="s">
        <v>31</v>
      </c>
      <c r="G16" t="s">
        <v>21</v>
      </c>
      <c r="H16" t="s">
        <v>22</v>
      </c>
      <c r="I16" t="s">
        <v>32</v>
      </c>
      <c r="J16" t="s">
        <v>33</v>
      </c>
      <c r="K16">
        <v>6</v>
      </c>
      <c r="L16">
        <v>100</v>
      </c>
      <c r="M16" t="s">
        <v>34</v>
      </c>
      <c r="N16">
        <v>50</v>
      </c>
      <c r="O16">
        <v>3.3</v>
      </c>
      <c r="P16" t="s">
        <v>26</v>
      </c>
      <c r="Q16" t="s">
        <v>70</v>
      </c>
    </row>
    <row r="17" spans="1:17">
      <c r="A17" t="s">
        <v>75</v>
      </c>
      <c r="B17" s="2" t="str">
        <f>Hyperlink("https://www.diodes.com/assets/Datasheets/PI6CG15401.pdf")</f>
        <v>https://www.diodes.com/assets/Datasheets/PI6CG15401.pdf</v>
      </c>
      <c r="C17" t="str">
        <f>Hyperlink("https://www.diodes.com/part/view/PI6CG15401","PI6CG15401")</f>
        <v>PI6CG15401</v>
      </c>
      <c r="D17" t="s">
        <v>76</v>
      </c>
      <c r="E17" t="s">
        <v>64</v>
      </c>
      <c r="F17" t="s">
        <v>77</v>
      </c>
      <c r="G17" t="s">
        <v>21</v>
      </c>
      <c r="H17" t="s">
        <v>22</v>
      </c>
      <c r="I17" t="s">
        <v>32</v>
      </c>
      <c r="J17" t="s">
        <v>78</v>
      </c>
      <c r="K17">
        <v>4</v>
      </c>
      <c r="L17">
        <v>100</v>
      </c>
      <c r="M17" t="s">
        <v>79</v>
      </c>
      <c r="N17">
        <v>50</v>
      </c>
      <c r="O17">
        <v>1.5</v>
      </c>
      <c r="P17" t="s">
        <v>26</v>
      </c>
      <c r="Q17" t="s">
        <v>70</v>
      </c>
    </row>
    <row r="18" spans="1:17">
      <c r="A18" t="s">
        <v>80</v>
      </c>
      <c r="B18" s="2" t="str">
        <f>Hyperlink("https://www.diodes.com/assets/Datasheets/PI6CG18200.pdf")</f>
        <v>https://www.diodes.com/assets/Datasheets/PI6CG18200.pdf</v>
      </c>
      <c r="C18" t="str">
        <f>Hyperlink("https://www.diodes.com/part/view/PI6CG18200","PI6CG18200")</f>
        <v>PI6CG18200</v>
      </c>
      <c r="D18" t="s">
        <v>81</v>
      </c>
      <c r="E18" t="s">
        <v>64</v>
      </c>
      <c r="F18" t="s">
        <v>82</v>
      </c>
      <c r="G18" t="s">
        <v>21</v>
      </c>
      <c r="H18" t="s">
        <v>22</v>
      </c>
      <c r="I18" t="s">
        <v>32</v>
      </c>
      <c r="J18" t="s">
        <v>78</v>
      </c>
      <c r="K18">
        <v>2</v>
      </c>
      <c r="L18">
        <v>100</v>
      </c>
      <c r="M18" t="s">
        <v>79</v>
      </c>
      <c r="N18">
        <v>50</v>
      </c>
      <c r="O18">
        <v>1.8</v>
      </c>
      <c r="P18" t="s">
        <v>26</v>
      </c>
      <c r="Q18" t="s">
        <v>65</v>
      </c>
    </row>
    <row r="19" spans="1:17">
      <c r="A19" t="s">
        <v>83</v>
      </c>
      <c r="B19" s="2" t="str">
        <f>Hyperlink("https://www.diodes.com/assets/Datasheets/PI6CG18201.pdf")</f>
        <v>https://www.diodes.com/assets/Datasheets/PI6CG18201.pdf</v>
      </c>
      <c r="C19" t="str">
        <f>Hyperlink("https://www.diodes.com/part/view/PI6CG18201","PI6CG18201")</f>
        <v>PI6CG18201</v>
      </c>
      <c r="D19" t="s">
        <v>84</v>
      </c>
      <c r="E19" t="s">
        <v>64</v>
      </c>
      <c r="F19" t="s">
        <v>77</v>
      </c>
      <c r="G19" t="s">
        <v>21</v>
      </c>
      <c r="H19" t="s">
        <v>22</v>
      </c>
      <c r="I19" t="s">
        <v>32</v>
      </c>
      <c r="J19" t="s">
        <v>78</v>
      </c>
      <c r="K19">
        <v>2</v>
      </c>
      <c r="L19">
        <v>100</v>
      </c>
      <c r="M19" t="s">
        <v>79</v>
      </c>
      <c r="N19">
        <v>50</v>
      </c>
      <c r="O19">
        <v>1.8</v>
      </c>
      <c r="P19" t="s">
        <v>26</v>
      </c>
      <c r="Q19" t="s">
        <v>65</v>
      </c>
    </row>
    <row r="20" spans="1:17">
      <c r="A20" t="s">
        <v>85</v>
      </c>
      <c r="B20" s="2" t="str">
        <f>Hyperlink("https://www.diodes.com/assets/Datasheets/PI6CG182Q.pdf")</f>
        <v>https://www.diodes.com/assets/Datasheets/PI6CG182Q.pdf</v>
      </c>
      <c r="C20" t="str">
        <f>Hyperlink("https://www.diodes.com/part/view/PI6CG182Q","PI6CG182Q")</f>
        <v>PI6CG182Q</v>
      </c>
      <c r="D20" t="s">
        <v>86</v>
      </c>
      <c r="F20" t="s">
        <v>77</v>
      </c>
      <c r="G20" t="s">
        <v>21</v>
      </c>
      <c r="H20" t="s">
        <v>38</v>
      </c>
      <c r="I20" t="s">
        <v>32</v>
      </c>
      <c r="J20" t="s">
        <v>78</v>
      </c>
      <c r="K20">
        <v>2</v>
      </c>
      <c r="L20">
        <v>100</v>
      </c>
      <c r="M20" t="s">
        <v>79</v>
      </c>
      <c r="N20">
        <v>50</v>
      </c>
      <c r="O20">
        <v>1.8</v>
      </c>
      <c r="P20" t="s">
        <v>87</v>
      </c>
      <c r="Q20" t="s">
        <v>88</v>
      </c>
    </row>
    <row r="21" spans="1:17">
      <c r="A21" t="s">
        <v>89</v>
      </c>
      <c r="B21" s="2" t="str">
        <f>Hyperlink("https://www.diodes.com/assets/Datasheets/PI6CG18401.pdf")</f>
        <v>https://www.diodes.com/assets/Datasheets/PI6CG18401.pdf</v>
      </c>
      <c r="C21" t="str">
        <f>Hyperlink("https://www.diodes.com/part/view/PI6CG18401","PI6CG18401")</f>
        <v>PI6CG18401</v>
      </c>
      <c r="D21" t="s">
        <v>90</v>
      </c>
      <c r="E21" t="s">
        <v>91</v>
      </c>
      <c r="F21" t="s">
        <v>77</v>
      </c>
      <c r="G21" t="s">
        <v>21</v>
      </c>
      <c r="H21" t="s">
        <v>22</v>
      </c>
      <c r="I21" t="s">
        <v>32</v>
      </c>
      <c r="J21" t="s">
        <v>78</v>
      </c>
      <c r="K21">
        <v>4</v>
      </c>
      <c r="L21">
        <v>100</v>
      </c>
      <c r="M21" t="s">
        <v>79</v>
      </c>
      <c r="N21">
        <v>50</v>
      </c>
      <c r="O21">
        <v>1.8</v>
      </c>
      <c r="P21" t="s">
        <v>26</v>
      </c>
      <c r="Q21" t="s">
        <v>70</v>
      </c>
    </row>
    <row r="22" spans="1:17">
      <c r="A22" t="s">
        <v>92</v>
      </c>
      <c r="B22" s="2" t="str">
        <f>Hyperlink("https://www.diodes.com/assets/Datasheets/PI6CG184Q.pdf")</f>
        <v>https://www.diodes.com/assets/Datasheets/PI6CG184Q.pdf</v>
      </c>
      <c r="C22" t="str">
        <f>Hyperlink("https://www.diodes.com/part/view/PI6CG184Q","PI6CG184Q")</f>
        <v>PI6CG184Q</v>
      </c>
      <c r="D22" t="s">
        <v>93</v>
      </c>
      <c r="F22" t="s">
        <v>77</v>
      </c>
      <c r="G22" t="s">
        <v>21</v>
      </c>
      <c r="H22" t="s">
        <v>38</v>
      </c>
      <c r="I22" t="s">
        <v>32</v>
      </c>
      <c r="J22" t="s">
        <v>78</v>
      </c>
      <c r="K22">
        <v>4</v>
      </c>
      <c r="L22">
        <v>100</v>
      </c>
      <c r="M22" t="s">
        <v>79</v>
      </c>
      <c r="N22">
        <v>50</v>
      </c>
      <c r="O22">
        <v>1.8</v>
      </c>
      <c r="P22" t="s">
        <v>87</v>
      </c>
      <c r="Q22" t="s">
        <v>94</v>
      </c>
    </row>
    <row r="23" spans="1:17">
      <c r="A23" t="s">
        <v>95</v>
      </c>
      <c r="B23" s="2" t="str">
        <f>Hyperlink("https://www.diodes.com/assets/Datasheets/PI6CG18801.pdf")</f>
        <v>https://www.diodes.com/assets/Datasheets/PI6CG18801.pdf</v>
      </c>
      <c r="C23" t="str">
        <f>Hyperlink("https://www.diodes.com/part/view/PI6CG18801","PI6CG18801")</f>
        <v>PI6CG18801</v>
      </c>
      <c r="D23" t="s">
        <v>96</v>
      </c>
      <c r="E23" t="s">
        <v>97</v>
      </c>
      <c r="F23" t="s">
        <v>77</v>
      </c>
      <c r="G23" t="s">
        <v>21</v>
      </c>
      <c r="H23" t="s">
        <v>22</v>
      </c>
      <c r="I23" t="s">
        <v>32</v>
      </c>
      <c r="J23" t="s">
        <v>78</v>
      </c>
      <c r="K23">
        <v>8</v>
      </c>
      <c r="L23">
        <v>100</v>
      </c>
      <c r="M23" t="s">
        <v>79</v>
      </c>
      <c r="N23">
        <v>50</v>
      </c>
      <c r="O23">
        <v>1.8</v>
      </c>
      <c r="P23" t="s">
        <v>26</v>
      </c>
      <c r="Q23" t="s">
        <v>98</v>
      </c>
    </row>
    <row r="24" spans="1:17">
      <c r="A24" t="s">
        <v>99</v>
      </c>
      <c r="B24" s="2" t="str">
        <f>Hyperlink("https://www.diodes.com/assets/Datasheets/PI6CG188Q.pdf")</f>
        <v>https://www.diodes.com/assets/Datasheets/PI6CG188Q.pdf</v>
      </c>
      <c r="C24" t="str">
        <f>Hyperlink("https://www.diodes.com/part/view/PI6CG188Q","PI6CG188Q")</f>
        <v>PI6CG188Q</v>
      </c>
      <c r="D24" t="s">
        <v>100</v>
      </c>
      <c r="F24" t="s">
        <v>77</v>
      </c>
      <c r="G24" t="s">
        <v>21</v>
      </c>
      <c r="H24" t="s">
        <v>38</v>
      </c>
      <c r="I24" t="s">
        <v>32</v>
      </c>
      <c r="J24" t="s">
        <v>78</v>
      </c>
      <c r="K24">
        <v>8</v>
      </c>
      <c r="L24">
        <v>100</v>
      </c>
      <c r="M24" t="s">
        <v>79</v>
      </c>
      <c r="N24">
        <v>50</v>
      </c>
      <c r="O24">
        <v>1.8</v>
      </c>
      <c r="P24" t="s">
        <v>87</v>
      </c>
      <c r="Q24" t="s">
        <v>101</v>
      </c>
    </row>
    <row r="25" spans="1:17">
      <c r="A25" t="s">
        <v>102</v>
      </c>
      <c r="B25" s="2" t="str">
        <f>Hyperlink("https://www.diodes.com/assets/Datasheets/PI6CG330440.pdf")</f>
        <v>https://www.diodes.com/assets/Datasheets/PI6CG330440.pdf</v>
      </c>
      <c r="C25" t="str">
        <f>Hyperlink("https://www.diodes.com/part/view/PI6CG330440","PI6CG330440")</f>
        <v>PI6CG330440</v>
      </c>
      <c r="D25" t="s">
        <v>103</v>
      </c>
      <c r="F25" t="s">
        <v>104</v>
      </c>
      <c r="G25" t="s">
        <v>21</v>
      </c>
      <c r="H25" t="s">
        <v>22</v>
      </c>
      <c r="I25" t="s">
        <v>32</v>
      </c>
      <c r="J25">
        <v>0.05</v>
      </c>
      <c r="K25">
        <v>19</v>
      </c>
      <c r="L25" t="s">
        <v>105</v>
      </c>
      <c r="M25" t="s">
        <v>79</v>
      </c>
      <c r="N25">
        <v>25</v>
      </c>
      <c r="O25">
        <v>3.3</v>
      </c>
      <c r="P25" t="s">
        <v>26</v>
      </c>
      <c r="Q25" t="s">
        <v>106</v>
      </c>
    </row>
    <row r="26" spans="1:17">
      <c r="A26" t="s">
        <v>107</v>
      </c>
      <c r="B26" s="2" t="str">
        <f>Hyperlink("https://www.diodes.com/assets/Datasheets/PI6CG330440A.pdf")</f>
        <v>https://www.diodes.com/assets/Datasheets/PI6CG330440A.pdf</v>
      </c>
      <c r="C26" t="str">
        <f>Hyperlink("https://www.diodes.com/part/view/PI6CG330440A","PI6CG330440A")</f>
        <v>PI6CG330440A</v>
      </c>
      <c r="D26" t="s">
        <v>103</v>
      </c>
      <c r="F26" t="s">
        <v>104</v>
      </c>
      <c r="G26" t="s">
        <v>21</v>
      </c>
      <c r="H26" t="s">
        <v>22</v>
      </c>
      <c r="I26" t="s">
        <v>32</v>
      </c>
      <c r="J26">
        <v>0.05</v>
      </c>
      <c r="K26">
        <v>19</v>
      </c>
      <c r="L26" t="s">
        <v>105</v>
      </c>
      <c r="M26" t="s">
        <v>79</v>
      </c>
      <c r="N26">
        <v>25</v>
      </c>
      <c r="O26">
        <v>3.3</v>
      </c>
      <c r="P26" t="s">
        <v>108</v>
      </c>
      <c r="Q26" t="s">
        <v>106</v>
      </c>
    </row>
    <row r="27" spans="1:17">
      <c r="A27" t="s">
        <v>109</v>
      </c>
      <c r="B27" s="2" t="str">
        <f>Hyperlink("https://www.diodes.com/assets/Datasheets/PI6CG33201C.pdf")</f>
        <v>https://www.diodes.com/assets/Datasheets/PI6CG33201C.pdf</v>
      </c>
      <c r="C27" t="str">
        <f>Hyperlink("https://www.diodes.com/part/view/PI6CG33201C","PI6CG33201C")</f>
        <v>PI6CG33201C</v>
      </c>
      <c r="D27" t="s">
        <v>110</v>
      </c>
      <c r="E27" t="s">
        <v>111</v>
      </c>
      <c r="F27" t="s">
        <v>112</v>
      </c>
      <c r="G27" t="s">
        <v>21</v>
      </c>
      <c r="H27" t="s">
        <v>22</v>
      </c>
      <c r="I27" t="s">
        <v>32</v>
      </c>
      <c r="J27" t="s">
        <v>113</v>
      </c>
      <c r="K27">
        <v>2</v>
      </c>
      <c r="L27">
        <v>100</v>
      </c>
      <c r="M27" t="s">
        <v>79</v>
      </c>
      <c r="N27">
        <v>50</v>
      </c>
      <c r="O27">
        <v>3.3</v>
      </c>
      <c r="P27" t="s">
        <v>26</v>
      </c>
      <c r="Q27" t="s">
        <v>65</v>
      </c>
    </row>
    <row r="28" spans="1:17">
      <c r="A28" t="s">
        <v>114</v>
      </c>
      <c r="B28" s="2" t="str">
        <f>Hyperlink("https://www.diodes.com/assets/Datasheets/PI6CG33202C.pdf")</f>
        <v>https://www.diodes.com/assets/Datasheets/PI6CG33202C.pdf</v>
      </c>
      <c r="C28" t="str">
        <f>Hyperlink("https://www.diodes.com/part/view/PI6CG33202C","PI6CG33202C")</f>
        <v>PI6CG33202C</v>
      </c>
      <c r="D28" t="s">
        <v>115</v>
      </c>
      <c r="E28" t="s">
        <v>111</v>
      </c>
      <c r="F28" t="s">
        <v>112</v>
      </c>
      <c r="G28" t="s">
        <v>21</v>
      </c>
      <c r="H28" t="s">
        <v>22</v>
      </c>
      <c r="I28" t="s">
        <v>32</v>
      </c>
      <c r="J28" t="s">
        <v>113</v>
      </c>
      <c r="K28">
        <v>2</v>
      </c>
      <c r="L28">
        <v>100</v>
      </c>
      <c r="M28" t="s">
        <v>79</v>
      </c>
      <c r="N28">
        <v>50</v>
      </c>
      <c r="O28">
        <v>3.3</v>
      </c>
      <c r="P28" t="s">
        <v>26</v>
      </c>
      <c r="Q28" t="s">
        <v>65</v>
      </c>
    </row>
    <row r="29" spans="1:17">
      <c r="A29" t="s">
        <v>116</v>
      </c>
      <c r="B29" s="2" t="str">
        <f>Hyperlink("https://www.diodes.com/assets/Datasheets/PI6CG332Q.pdf")</f>
        <v>https://www.diodes.com/assets/Datasheets/PI6CG332Q.pdf</v>
      </c>
      <c r="C29" t="str">
        <f>Hyperlink("https://www.diodes.com/part/view/PI6CG332Q","PI6CG332Q")</f>
        <v>PI6CG332Q</v>
      </c>
      <c r="D29" t="s">
        <v>117</v>
      </c>
      <c r="F29" t="s">
        <v>104</v>
      </c>
      <c r="G29" t="s">
        <v>21</v>
      </c>
      <c r="H29" t="s">
        <v>38</v>
      </c>
      <c r="I29" t="s">
        <v>118</v>
      </c>
      <c r="J29">
        <v>0.04</v>
      </c>
      <c r="K29">
        <v>2</v>
      </c>
      <c r="L29">
        <v>100</v>
      </c>
      <c r="M29" t="s">
        <v>79</v>
      </c>
      <c r="N29">
        <v>60</v>
      </c>
      <c r="O29">
        <v>3.3</v>
      </c>
      <c r="P29" t="s">
        <v>87</v>
      </c>
      <c r="Q29" t="s">
        <v>119</v>
      </c>
    </row>
    <row r="30" spans="1:17">
      <c r="A30" t="s">
        <v>120</v>
      </c>
      <c r="B30" s="2" t="str">
        <f>Hyperlink("https://www.diodes.com/assets/Datasheets/PI6CG33401C.pdf")</f>
        <v>https://www.diodes.com/assets/Datasheets/PI6CG33401C.pdf</v>
      </c>
      <c r="C30" t="str">
        <f>Hyperlink("https://www.diodes.com/part/view/PI6CG33401C","PI6CG33401C")</f>
        <v>PI6CG33401C</v>
      </c>
      <c r="D30" t="s">
        <v>121</v>
      </c>
      <c r="E30" t="s">
        <v>111</v>
      </c>
      <c r="F30" t="s">
        <v>112</v>
      </c>
      <c r="G30" t="s">
        <v>21</v>
      </c>
      <c r="H30" t="s">
        <v>22</v>
      </c>
      <c r="I30" t="s">
        <v>32</v>
      </c>
      <c r="J30" t="s">
        <v>113</v>
      </c>
      <c r="K30">
        <v>4</v>
      </c>
      <c r="L30">
        <v>100</v>
      </c>
      <c r="M30" t="s">
        <v>79</v>
      </c>
      <c r="N30">
        <v>50</v>
      </c>
      <c r="O30">
        <v>3.3</v>
      </c>
      <c r="P30" t="s">
        <v>26</v>
      </c>
      <c r="Q30" t="s">
        <v>70</v>
      </c>
    </row>
    <row r="31" spans="1:17">
      <c r="A31" t="s">
        <v>122</v>
      </c>
      <c r="B31" s="2" t="str">
        <f>Hyperlink("https://www.diodes.com/assets/Datasheets/PI6CG33402C.pdf")</f>
        <v>https://www.diodes.com/assets/Datasheets/PI6CG33402C.pdf</v>
      </c>
      <c r="C31" t="str">
        <f>Hyperlink("https://www.diodes.com/part/view/PI6CG33402C","PI6CG33402C")</f>
        <v>PI6CG33402C</v>
      </c>
      <c r="D31" t="s">
        <v>123</v>
      </c>
      <c r="E31" t="s">
        <v>111</v>
      </c>
      <c r="F31" t="s">
        <v>112</v>
      </c>
      <c r="G31" t="s">
        <v>21</v>
      </c>
      <c r="H31" t="s">
        <v>22</v>
      </c>
      <c r="I31" t="s">
        <v>32</v>
      </c>
      <c r="J31" t="s">
        <v>113</v>
      </c>
      <c r="K31">
        <v>4</v>
      </c>
      <c r="L31">
        <v>100</v>
      </c>
      <c r="M31" t="s">
        <v>79</v>
      </c>
      <c r="N31">
        <v>50</v>
      </c>
      <c r="O31">
        <v>3.3</v>
      </c>
      <c r="P31" t="s">
        <v>26</v>
      </c>
      <c r="Q31" t="s">
        <v>70</v>
      </c>
    </row>
    <row r="32" spans="1:17">
      <c r="A32" t="s">
        <v>124</v>
      </c>
      <c r="B32" s="2" t="str">
        <f>Hyperlink("https://www.diodes.com/assets/Datasheets/PI6CG334Q.pdf")</f>
        <v>https://www.diodes.com/assets/Datasheets/PI6CG334Q.pdf</v>
      </c>
      <c r="C32" t="str">
        <f>Hyperlink("https://www.diodes.com/part/view/PI6CG334Q","PI6CG334Q")</f>
        <v>PI6CG334Q</v>
      </c>
      <c r="D32" t="s">
        <v>125</v>
      </c>
      <c r="F32" t="s">
        <v>104</v>
      </c>
      <c r="G32" t="s">
        <v>21</v>
      </c>
      <c r="H32" t="s">
        <v>38</v>
      </c>
      <c r="I32" t="s">
        <v>118</v>
      </c>
      <c r="J32">
        <v>0.04</v>
      </c>
      <c r="K32">
        <v>4</v>
      </c>
      <c r="L32">
        <v>100</v>
      </c>
      <c r="M32" t="s">
        <v>79</v>
      </c>
      <c r="N32">
        <v>60</v>
      </c>
      <c r="O32">
        <v>3.3</v>
      </c>
      <c r="P32" t="s">
        <v>87</v>
      </c>
      <c r="Q32" t="s">
        <v>126</v>
      </c>
    </row>
    <row r="33" spans="1:17">
      <c r="A33" t="s">
        <v>127</v>
      </c>
      <c r="B33" s="2" t="str">
        <f>Hyperlink("https://www.diodes.com/assets/Datasheets/PI6CG33601C.pdf")</f>
        <v>https://www.diodes.com/assets/Datasheets/PI6CG33601C.pdf</v>
      </c>
      <c r="C33" t="str">
        <f>Hyperlink("https://www.diodes.com/part/view/PI6CG33601C","PI6CG33601C")</f>
        <v>PI6CG33601C</v>
      </c>
      <c r="D33" t="s">
        <v>128</v>
      </c>
      <c r="E33" t="s">
        <v>111</v>
      </c>
      <c r="F33" t="s">
        <v>112</v>
      </c>
      <c r="G33" t="s">
        <v>21</v>
      </c>
      <c r="H33" t="s">
        <v>22</v>
      </c>
      <c r="I33" t="s">
        <v>32</v>
      </c>
      <c r="J33" t="s">
        <v>113</v>
      </c>
      <c r="K33">
        <v>6</v>
      </c>
      <c r="L33">
        <v>100</v>
      </c>
      <c r="M33" t="s">
        <v>79</v>
      </c>
      <c r="N33">
        <v>50</v>
      </c>
      <c r="O33">
        <v>3.3</v>
      </c>
      <c r="P33" t="s">
        <v>26</v>
      </c>
      <c r="Q33" t="s">
        <v>129</v>
      </c>
    </row>
    <row r="34" spans="1:17">
      <c r="A34" t="s">
        <v>130</v>
      </c>
      <c r="B34" s="2" t="str">
        <f>Hyperlink("https://www.diodes.com/assets/Datasheets/PI6CG33602C.pdf")</f>
        <v>https://www.diodes.com/assets/Datasheets/PI6CG33602C.pdf</v>
      </c>
      <c r="C34" t="str">
        <f>Hyperlink("https://www.diodes.com/part/view/PI6CG33602C","PI6CG33602C")</f>
        <v>PI6CG33602C</v>
      </c>
      <c r="D34" t="s">
        <v>131</v>
      </c>
      <c r="E34" t="s">
        <v>111</v>
      </c>
      <c r="F34" t="s">
        <v>112</v>
      </c>
      <c r="G34" t="s">
        <v>21</v>
      </c>
      <c r="H34" t="s">
        <v>22</v>
      </c>
      <c r="I34" t="s">
        <v>32</v>
      </c>
      <c r="J34" t="s">
        <v>113</v>
      </c>
      <c r="K34">
        <v>6</v>
      </c>
      <c r="L34">
        <v>100</v>
      </c>
      <c r="M34" t="s">
        <v>79</v>
      </c>
      <c r="N34">
        <v>50</v>
      </c>
      <c r="O34">
        <v>3.3</v>
      </c>
      <c r="P34" t="s">
        <v>26</v>
      </c>
      <c r="Q34" t="s">
        <v>129</v>
      </c>
    </row>
    <row r="35" spans="1:17">
      <c r="A35" t="s">
        <v>132</v>
      </c>
      <c r="B35" s="2" t="str">
        <f>Hyperlink("https://www.diodes.com/assets/Datasheets/PI6CG336Q.pdf")</f>
        <v>https://www.diodes.com/assets/Datasheets/PI6CG336Q.pdf</v>
      </c>
      <c r="C35" t="str">
        <f>Hyperlink("https://www.diodes.com/part/view/PI6CG336Q","PI6CG336Q")</f>
        <v>PI6CG336Q</v>
      </c>
      <c r="D35" t="s">
        <v>133</v>
      </c>
      <c r="F35" t="s">
        <v>104</v>
      </c>
      <c r="G35" t="s">
        <v>21</v>
      </c>
      <c r="H35" t="s">
        <v>38</v>
      </c>
      <c r="I35" t="s">
        <v>118</v>
      </c>
      <c r="J35">
        <v>0.04</v>
      </c>
      <c r="K35">
        <v>6</v>
      </c>
      <c r="L35">
        <v>100</v>
      </c>
      <c r="M35" t="s">
        <v>79</v>
      </c>
      <c r="N35">
        <v>60</v>
      </c>
      <c r="O35">
        <v>3.3</v>
      </c>
      <c r="P35" t="s">
        <v>87</v>
      </c>
      <c r="Q35" t="s">
        <v>134</v>
      </c>
    </row>
    <row r="36" spans="1:17">
      <c r="A36" t="s">
        <v>135</v>
      </c>
      <c r="B36" s="2" t="str">
        <f>Hyperlink("https://www.diodes.com/assets/Datasheets/PI6CG33801C.pdf")</f>
        <v>https://www.diodes.com/assets/Datasheets/PI6CG33801C.pdf</v>
      </c>
      <c r="C36" t="str">
        <f>Hyperlink("https://www.diodes.com/part/view/PI6CG33801C","PI6CG33801C")</f>
        <v>PI6CG33801C</v>
      </c>
      <c r="D36" t="s">
        <v>136</v>
      </c>
      <c r="E36" t="s">
        <v>111</v>
      </c>
      <c r="F36" t="s">
        <v>112</v>
      </c>
      <c r="G36" t="s">
        <v>21</v>
      </c>
      <c r="H36" t="s">
        <v>22</v>
      </c>
      <c r="I36" t="s">
        <v>32</v>
      </c>
      <c r="J36" t="s">
        <v>113</v>
      </c>
      <c r="K36">
        <v>8</v>
      </c>
      <c r="L36">
        <v>100</v>
      </c>
      <c r="M36" t="s">
        <v>79</v>
      </c>
      <c r="N36">
        <v>50</v>
      </c>
      <c r="O36">
        <v>3.3</v>
      </c>
      <c r="P36" t="s">
        <v>26</v>
      </c>
      <c r="Q36" t="s">
        <v>98</v>
      </c>
    </row>
    <row r="37" spans="1:17">
      <c r="A37" t="s">
        <v>137</v>
      </c>
      <c r="B37" s="2" t="str">
        <f>Hyperlink("https://www.diodes.com/assets/Datasheets/PI6CG33802C.pdf")</f>
        <v>https://www.diodes.com/assets/Datasheets/PI6CG33802C.pdf</v>
      </c>
      <c r="C37" t="str">
        <f>Hyperlink("https://www.diodes.com/part/view/PI6CG33802C","PI6CG33802C")</f>
        <v>PI6CG33802C</v>
      </c>
      <c r="D37" t="s">
        <v>138</v>
      </c>
      <c r="E37" t="s">
        <v>111</v>
      </c>
      <c r="F37" t="s">
        <v>112</v>
      </c>
      <c r="G37" t="s">
        <v>21</v>
      </c>
      <c r="H37" t="s">
        <v>22</v>
      </c>
      <c r="I37" t="s">
        <v>32</v>
      </c>
      <c r="J37" t="s">
        <v>113</v>
      </c>
      <c r="K37">
        <v>8</v>
      </c>
      <c r="L37">
        <v>100</v>
      </c>
      <c r="M37" t="s">
        <v>79</v>
      </c>
      <c r="N37">
        <v>50</v>
      </c>
      <c r="O37">
        <v>3.3</v>
      </c>
      <c r="P37" t="s">
        <v>26</v>
      </c>
      <c r="Q37" t="s">
        <v>98</v>
      </c>
    </row>
    <row r="38" spans="1:17">
      <c r="A38" t="s">
        <v>139</v>
      </c>
      <c r="B38" s="2" t="str">
        <f>Hyperlink("https://www.diodes.com/assets/Datasheets/PI6CG338Q.pdf")</f>
        <v>https://www.diodes.com/assets/Datasheets/PI6CG338Q.pdf</v>
      </c>
      <c r="C38" t="str">
        <f>Hyperlink("https://www.diodes.com/part/view/PI6CG338Q","PI6CG338Q")</f>
        <v>PI6CG338Q</v>
      </c>
      <c r="D38" t="s">
        <v>140</v>
      </c>
      <c r="F38" t="s">
        <v>104</v>
      </c>
      <c r="G38" t="s">
        <v>21</v>
      </c>
      <c r="H38" t="s">
        <v>38</v>
      </c>
      <c r="I38" t="s">
        <v>118</v>
      </c>
      <c r="J38">
        <v>0.04</v>
      </c>
      <c r="K38">
        <v>8</v>
      </c>
      <c r="L38">
        <v>100</v>
      </c>
      <c r="M38" t="s">
        <v>79</v>
      </c>
      <c r="N38">
        <v>60</v>
      </c>
      <c r="O38">
        <v>3.3</v>
      </c>
      <c r="P38" t="s">
        <v>87</v>
      </c>
      <c r="Q38" t="s">
        <v>141</v>
      </c>
    </row>
    <row r="39" spans="1:17">
      <c r="A39" t="s">
        <v>142</v>
      </c>
      <c r="B39" s="2" t="str">
        <f>Hyperlink("https://www.diodes.com/assets/Datasheets/PI6CXG06F62a.pdf")</f>
        <v>https://www.diodes.com/assets/Datasheets/PI6CXG06F62a.pdf</v>
      </c>
      <c r="C39" t="str">
        <f>Hyperlink("https://www.diodes.com/part/view/PI6CXG06F62a","PI6CXG06F62a")</f>
        <v>PI6CXG06F62a</v>
      </c>
      <c r="D39" t="s">
        <v>143</v>
      </c>
      <c r="E39" t="s">
        <v>144</v>
      </c>
      <c r="F39" t="s">
        <v>43</v>
      </c>
      <c r="G39" t="s">
        <v>21</v>
      </c>
      <c r="H39" t="s">
        <v>22</v>
      </c>
      <c r="J39">
        <v>0.15</v>
      </c>
      <c r="K39">
        <v>6</v>
      </c>
      <c r="L39">
        <v>156.25</v>
      </c>
      <c r="M39" t="s">
        <v>145</v>
      </c>
      <c r="N39">
        <v>40</v>
      </c>
      <c r="O39" t="s">
        <v>146</v>
      </c>
      <c r="P39" t="s">
        <v>26</v>
      </c>
      <c r="Q39" t="s">
        <v>147</v>
      </c>
    </row>
    <row r="40" spans="1:17">
      <c r="A40" t="s">
        <v>148</v>
      </c>
      <c r="B40" s="2" t="str">
        <f>Hyperlink("https://www.diodes.com/assets/Datasheets/PI6LC48H02.pdf")</f>
        <v>https://www.diodes.com/assets/Datasheets/PI6LC48H02.pdf</v>
      </c>
      <c r="C40" t="str">
        <f>Hyperlink("https://www.diodes.com/part/view/PI6LC48H02","PI6LC48H02")</f>
        <v>PI6LC48H02</v>
      </c>
      <c r="D40" t="s">
        <v>149</v>
      </c>
      <c r="E40" t="s">
        <v>150</v>
      </c>
      <c r="F40" t="s">
        <v>43</v>
      </c>
      <c r="H40" t="s">
        <v>22</v>
      </c>
      <c r="I40" t="s">
        <v>32</v>
      </c>
      <c r="J40">
        <v>0.35</v>
      </c>
      <c r="K40">
        <v>2</v>
      </c>
      <c r="L40" t="s">
        <v>151</v>
      </c>
      <c r="M40" t="s">
        <v>152</v>
      </c>
      <c r="O40">
        <v>3.3</v>
      </c>
      <c r="P40" t="s">
        <v>26</v>
      </c>
      <c r="Q40" t="s">
        <v>45</v>
      </c>
    </row>
    <row r="41" spans="1:17">
      <c r="A41" t="s">
        <v>153</v>
      </c>
      <c r="B41" s="2" t="str">
        <f>Hyperlink("https://www.diodes.com/assets/Datasheets/PI6LC48H02-01.pdf")</f>
        <v>https://www.diodes.com/assets/Datasheets/PI6LC48H02-01.pdf</v>
      </c>
      <c r="C41" t="str">
        <f>Hyperlink("https://www.diodes.com/part/view/PI6LC48H02-01","PI6LC48H02-01")</f>
        <v>PI6LC48H02-01</v>
      </c>
      <c r="D41" t="s">
        <v>154</v>
      </c>
      <c r="E41" t="s">
        <v>150</v>
      </c>
      <c r="H41" t="s">
        <v>22</v>
      </c>
      <c r="I41" t="s">
        <v>32</v>
      </c>
      <c r="J41">
        <v>0.3</v>
      </c>
      <c r="K41">
        <v>2</v>
      </c>
      <c r="L41" t="s">
        <v>155</v>
      </c>
      <c r="M41" t="s">
        <v>152</v>
      </c>
      <c r="O41">
        <v>3.3</v>
      </c>
      <c r="P41" t="s">
        <v>26</v>
      </c>
      <c r="Q41" t="s">
        <v>45</v>
      </c>
    </row>
    <row r="42" spans="1:17">
      <c r="A42" t="s">
        <v>156</v>
      </c>
      <c r="B42" s="2" t="str">
        <f>Hyperlink("https://www.diodes.com/assets/Datasheets/PI6LC48H02Q.pdf")</f>
        <v>https://www.diodes.com/assets/Datasheets/PI6LC48H02Q.pdf</v>
      </c>
      <c r="C42" t="str">
        <f>Hyperlink("https://www.diodes.com/part/view/PI6LC48H02Q","PI6LC48H02Q")</f>
        <v>PI6LC48H02Q</v>
      </c>
      <c r="D42" t="s">
        <v>157</v>
      </c>
      <c r="H42" t="s">
        <v>38</v>
      </c>
      <c r="I42" t="s">
        <v>39</v>
      </c>
      <c r="J42">
        <v>0.45</v>
      </c>
      <c r="K42">
        <v>2</v>
      </c>
      <c r="L42">
        <v>100</v>
      </c>
      <c r="M42" t="s">
        <v>152</v>
      </c>
      <c r="N42">
        <v>50</v>
      </c>
      <c r="O42">
        <v>3.3</v>
      </c>
      <c r="P42" t="s">
        <v>26</v>
      </c>
      <c r="Q42" t="s">
        <v>45</v>
      </c>
    </row>
  </sheetData>
  <autoFilter ref="A1:Q42"/>
  <hyperlinks>
    <hyperlink ref="C2" r:id="rId_hyperlink_1" tooltip="PI6C49003A" display="PI6C49003A"/>
    <hyperlink ref="C3" r:id="rId_hyperlink_2" tooltip="PI6C557-01B" display="PI6C557-01B"/>
    <hyperlink ref="C4" r:id="rId_hyperlink_3" tooltip="PI6C557-01BQ" display="PI6C557-01BQ"/>
    <hyperlink ref="C5" r:id="rId_hyperlink_4" tooltip="PI6C557-03" display="PI6C557-03"/>
    <hyperlink ref="C6" r:id="rId_hyperlink_5" tooltip="PI6C557-03A" display="PI6C557-03A"/>
    <hyperlink ref="C7" r:id="rId_hyperlink_6" tooltip="PI6C557-03AQ" display="PI6C557-03AQ"/>
    <hyperlink ref="C8" r:id="rId_hyperlink_7" tooltip="PI6C557-03B" display="PI6C557-03B"/>
    <hyperlink ref="C9" r:id="rId_hyperlink_8" tooltip="PI6C557-05" display="PI6C557-05"/>
    <hyperlink ref="C10" r:id="rId_hyperlink_9" tooltip="PI6C557-05B" display="PI6C557-05B"/>
    <hyperlink ref="C11" r:id="rId_hyperlink_10" tooltip="PI6C557-05Q" display="PI6C557-05Q"/>
    <hyperlink ref="C12" r:id="rId_hyperlink_11" tooltip="PI6CFGL201B" display="PI6CFGL201B"/>
    <hyperlink ref="C13" r:id="rId_hyperlink_12" tooltip="PI6CFGL202B" display="PI6CFGL202B"/>
    <hyperlink ref="C14" r:id="rId_hyperlink_13" tooltip="PI6CFGL401B" display="PI6CFGL401B"/>
    <hyperlink ref="C15" r:id="rId_hyperlink_14" tooltip="PI6CFGL402B" display="PI6CFGL402B"/>
    <hyperlink ref="C16" r:id="rId_hyperlink_15" tooltip="PI6CFGL601B" display="PI6CFGL601B"/>
    <hyperlink ref="C17" r:id="rId_hyperlink_16" tooltip="PI6CG15401" display="PI6CG15401"/>
    <hyperlink ref="C18" r:id="rId_hyperlink_17" tooltip="PI6CG18200" display="PI6CG18200"/>
    <hyperlink ref="C19" r:id="rId_hyperlink_18" tooltip="PI6CG18201" display="PI6CG18201"/>
    <hyperlink ref="C20" r:id="rId_hyperlink_19" tooltip="PI6CG182Q" display="PI6CG182Q"/>
    <hyperlink ref="C21" r:id="rId_hyperlink_20" tooltip="PI6CG18401" display="PI6CG18401"/>
    <hyperlink ref="C22" r:id="rId_hyperlink_21" tooltip="PI6CG184Q" display="PI6CG184Q"/>
    <hyperlink ref="C23" r:id="rId_hyperlink_22" tooltip="PI6CG18801" display="PI6CG18801"/>
    <hyperlink ref="C24" r:id="rId_hyperlink_23" tooltip="PI6CG188Q" display="PI6CG188Q"/>
    <hyperlink ref="C25" r:id="rId_hyperlink_24" tooltip="PI6CG330440" display="PI6CG330440"/>
    <hyperlink ref="C26" r:id="rId_hyperlink_25" tooltip="PI6CG330440A" display="PI6CG330440A"/>
    <hyperlink ref="C27" r:id="rId_hyperlink_26" tooltip="PI6CG33201C" display="PI6CG33201C"/>
    <hyperlink ref="C28" r:id="rId_hyperlink_27" tooltip="PI6CG33202C" display="PI6CG33202C"/>
    <hyperlink ref="C29" r:id="rId_hyperlink_28" tooltip="PI6CG332Q" display="PI6CG332Q"/>
    <hyperlink ref="C30" r:id="rId_hyperlink_29" tooltip="PI6CG33401C" display="PI6CG33401C"/>
    <hyperlink ref="C31" r:id="rId_hyperlink_30" tooltip="PI6CG33402C" display="PI6CG33402C"/>
    <hyperlink ref="C32" r:id="rId_hyperlink_31" tooltip="PI6CG334Q" display="PI6CG334Q"/>
    <hyperlink ref="C33" r:id="rId_hyperlink_32" tooltip="PI6CG33601C" display="PI6CG33601C"/>
    <hyperlink ref="C34" r:id="rId_hyperlink_33" tooltip="PI6CG33602C" display="PI6CG33602C"/>
    <hyperlink ref="C35" r:id="rId_hyperlink_34" tooltip="PI6CG336Q" display="PI6CG336Q"/>
    <hyperlink ref="C36" r:id="rId_hyperlink_35" tooltip="PI6CG33801C" display="PI6CG33801C"/>
    <hyperlink ref="C37" r:id="rId_hyperlink_36" tooltip="PI6CG33802C" display="PI6CG33802C"/>
    <hyperlink ref="C38" r:id="rId_hyperlink_37" tooltip="PI6CG338Q" display="PI6CG338Q"/>
    <hyperlink ref="C39" r:id="rId_hyperlink_38" tooltip="PI6CXG06F62a" display="PI6CXG06F62a"/>
    <hyperlink ref="C40" r:id="rId_hyperlink_39" tooltip="PI6LC48H02" display="PI6LC48H02"/>
    <hyperlink ref="C41" r:id="rId_hyperlink_40" tooltip="PI6LC48H02-01" display="PI6LC48H02-01"/>
    <hyperlink ref="C42" r:id="rId_hyperlink_41" tooltip="PI6LC48H02Q" display="PI6LC48H02Q"/>
    <hyperlink ref="B2" r:id="rId_hyperlink_42" tooltip="https://www.diodes.com/assets/Datasheets/PI6C49003A.pdf" display="https://www.diodes.com/assets/Datasheets/PI6C49003A.pdf"/>
    <hyperlink ref="B3" r:id="rId_hyperlink_43" tooltip="https://www.diodes.com/assets/Datasheets/PI6C557-01B.pdf" display="https://www.diodes.com/assets/Datasheets/PI6C557-01B.pdf"/>
    <hyperlink ref="B4" r:id="rId_hyperlink_44" tooltip="https://www.diodes.com/assets/Datasheets/PI6C557-01BQ.pdf" display="https://www.diodes.com/assets/Datasheets/PI6C557-01BQ.pdf"/>
    <hyperlink ref="B5" r:id="rId_hyperlink_45" tooltip="https://www.diodes.com/assets/Datasheets/PI6C557-03.pdf" display="https://www.diodes.com/assets/Datasheets/PI6C557-03.pdf"/>
    <hyperlink ref="B6" r:id="rId_hyperlink_46" tooltip="https://www.diodes.com/assets/Datasheets/PI6C557-03A.pdf" display="https://www.diodes.com/assets/Datasheets/PI6C557-03A.pdf"/>
    <hyperlink ref="B7" r:id="rId_hyperlink_47" tooltip="https://www.diodes.com/assets/Datasheets/PI6C557-03AQ.pdf" display="https://www.diodes.com/assets/Datasheets/PI6C557-03AQ.pdf"/>
    <hyperlink ref="B8" r:id="rId_hyperlink_48" tooltip="https://www.diodes.com/assets/Datasheets/PI6C557-03B.pdf" display="https://www.diodes.com/assets/Datasheets/PI6C557-03B.pdf"/>
    <hyperlink ref="B9" r:id="rId_hyperlink_49" tooltip="https://www.diodes.com/assets/Datasheets/PI6C557-05.pdf" display="https://www.diodes.com/assets/Datasheets/PI6C557-05.pdf"/>
    <hyperlink ref="B10" r:id="rId_hyperlink_50" tooltip="https://www.diodes.com/assets/Datasheets/PI6C557-05B.pdf" display="https://www.diodes.com/assets/Datasheets/PI6C557-05B.pdf"/>
    <hyperlink ref="B11" r:id="rId_hyperlink_51" tooltip="https://www.diodes.com/assets/Datasheets/PI6C557-05Q.pdf" display="https://www.diodes.com/assets/Datasheets/PI6C557-05Q.pdf"/>
    <hyperlink ref="B12" r:id="rId_hyperlink_52" tooltip="https://www.diodes.com/assets/Datasheets/PI6CFGL201B.pdf" display="https://www.diodes.com/assets/Datasheets/PI6CFGL201B.pdf"/>
    <hyperlink ref="B13" r:id="rId_hyperlink_53" tooltip="https://www.diodes.com/assets/Datasheets/PI6CFGL202B.pdf" display="https://www.diodes.com/assets/Datasheets/PI6CFGL202B.pdf"/>
    <hyperlink ref="B14" r:id="rId_hyperlink_54" tooltip="https://www.diodes.com/assets/Datasheets/PI6CFGL401B.pdf" display="https://www.diodes.com/assets/Datasheets/PI6CFGL401B.pdf"/>
    <hyperlink ref="B15" r:id="rId_hyperlink_55" tooltip="https://www.diodes.com/assets/Datasheets/PI6CFGL402B.pdf" display="https://www.diodes.com/assets/Datasheets/PI6CFGL402B.pdf"/>
    <hyperlink ref="B16" r:id="rId_hyperlink_56" tooltip="https://www.diodes.com/assets/Datasheets/PI6CFGL601B2.pdf" display="https://www.diodes.com/assets/Datasheets/PI6CFGL601B2.pdf"/>
    <hyperlink ref="B17" r:id="rId_hyperlink_57" tooltip="https://www.diodes.com/assets/Datasheets/PI6CG15401.pdf" display="https://www.diodes.com/assets/Datasheets/PI6CG15401.pdf"/>
    <hyperlink ref="B18" r:id="rId_hyperlink_58" tooltip="https://www.diodes.com/assets/Datasheets/PI6CG18200.pdf" display="https://www.diodes.com/assets/Datasheets/PI6CG18200.pdf"/>
    <hyperlink ref="B19" r:id="rId_hyperlink_59" tooltip="https://www.diodes.com/assets/Datasheets/PI6CG18201.pdf" display="https://www.diodes.com/assets/Datasheets/PI6CG18201.pdf"/>
    <hyperlink ref="B20" r:id="rId_hyperlink_60" tooltip="https://www.diodes.com/assets/Datasheets/PI6CG182Q.pdf" display="https://www.diodes.com/assets/Datasheets/PI6CG182Q.pdf"/>
    <hyperlink ref="B21" r:id="rId_hyperlink_61" tooltip="https://www.diodes.com/assets/Datasheets/PI6CG18401.pdf" display="https://www.diodes.com/assets/Datasheets/PI6CG18401.pdf"/>
    <hyperlink ref="B22" r:id="rId_hyperlink_62" tooltip="https://www.diodes.com/assets/Datasheets/PI6CG184Q.pdf" display="https://www.diodes.com/assets/Datasheets/PI6CG184Q.pdf"/>
    <hyperlink ref="B23" r:id="rId_hyperlink_63" tooltip="https://www.diodes.com/assets/Datasheets/PI6CG18801.pdf" display="https://www.diodes.com/assets/Datasheets/PI6CG18801.pdf"/>
    <hyperlink ref="B24" r:id="rId_hyperlink_64" tooltip="https://www.diodes.com/assets/Datasheets/PI6CG188Q.pdf" display="https://www.diodes.com/assets/Datasheets/PI6CG188Q.pdf"/>
    <hyperlink ref="B25" r:id="rId_hyperlink_65" tooltip="https://www.diodes.com/assets/Datasheets/PI6CG330440.pdf" display="https://www.diodes.com/assets/Datasheets/PI6CG330440.pdf"/>
    <hyperlink ref="B26" r:id="rId_hyperlink_66" tooltip="https://www.diodes.com/assets/Datasheets/PI6CG330440A.pdf" display="https://www.diodes.com/assets/Datasheets/PI6CG330440A.pdf"/>
    <hyperlink ref="B27" r:id="rId_hyperlink_67" tooltip="https://www.diodes.com/assets/Datasheets/PI6CG33201C.pdf" display="https://www.diodes.com/assets/Datasheets/PI6CG33201C.pdf"/>
    <hyperlink ref="B28" r:id="rId_hyperlink_68" tooltip="https://www.diodes.com/assets/Datasheets/PI6CG33202C.pdf" display="https://www.diodes.com/assets/Datasheets/PI6CG33202C.pdf"/>
    <hyperlink ref="B29" r:id="rId_hyperlink_69" tooltip="https://www.diodes.com/assets/Datasheets/PI6CG332Q.pdf" display="https://www.diodes.com/assets/Datasheets/PI6CG332Q.pdf"/>
    <hyperlink ref="B30" r:id="rId_hyperlink_70" tooltip="https://www.diodes.com/assets/Datasheets/PI6CG33401C.pdf" display="https://www.diodes.com/assets/Datasheets/PI6CG33401C.pdf"/>
    <hyperlink ref="B31" r:id="rId_hyperlink_71" tooltip="https://www.diodes.com/assets/Datasheets/PI6CG33402C.pdf" display="https://www.diodes.com/assets/Datasheets/PI6CG33402C.pdf"/>
    <hyperlink ref="B32" r:id="rId_hyperlink_72" tooltip="https://www.diodes.com/assets/Datasheets/PI6CG334Q.pdf" display="https://www.diodes.com/assets/Datasheets/PI6CG334Q.pdf"/>
    <hyperlink ref="B33" r:id="rId_hyperlink_73" tooltip="https://www.diodes.com/assets/Datasheets/PI6CG33601C.pdf" display="https://www.diodes.com/assets/Datasheets/PI6CG33601C.pdf"/>
    <hyperlink ref="B34" r:id="rId_hyperlink_74" tooltip="https://www.diodes.com/assets/Datasheets/PI6CG33602C.pdf" display="https://www.diodes.com/assets/Datasheets/PI6CG33602C.pdf"/>
    <hyperlink ref="B35" r:id="rId_hyperlink_75" tooltip="https://www.diodes.com/assets/Datasheets/PI6CG336Q.pdf" display="https://www.diodes.com/assets/Datasheets/PI6CG336Q.pdf"/>
    <hyperlink ref="B36" r:id="rId_hyperlink_76" tooltip="https://www.diodes.com/assets/Datasheets/PI6CG33801C.pdf" display="https://www.diodes.com/assets/Datasheets/PI6CG33801C.pdf"/>
    <hyperlink ref="B37" r:id="rId_hyperlink_77" tooltip="https://www.diodes.com/assets/Datasheets/PI6CG33802C.pdf" display="https://www.diodes.com/assets/Datasheets/PI6CG33802C.pdf"/>
    <hyperlink ref="B38" r:id="rId_hyperlink_78" tooltip="https://www.diodes.com/assets/Datasheets/PI6CG338Q.pdf" display="https://www.diodes.com/assets/Datasheets/PI6CG338Q.pdf"/>
    <hyperlink ref="B39" r:id="rId_hyperlink_79" tooltip="https://www.diodes.com/assets/Datasheets/PI6CXG06F62a.pdf" display="https://www.diodes.com/assets/Datasheets/PI6CXG06F62a.pdf"/>
    <hyperlink ref="B40" r:id="rId_hyperlink_80" tooltip="https://www.diodes.com/assets/Datasheets/PI6LC48H02.pdf" display="https://www.diodes.com/assets/Datasheets/PI6LC48H02.pdf"/>
    <hyperlink ref="B41" r:id="rId_hyperlink_81" tooltip="https://www.diodes.com/assets/Datasheets/PI6LC48H02-01.pdf" display="https://www.diodes.com/assets/Datasheets/PI6LC48H02-01.pdf"/>
    <hyperlink ref="B42" r:id="rId_hyperlink_82" tooltip="https://www.diodes.com/assets/Datasheets/PI6LC48H02Q.pdf" display="https://www.diodes.com/assets/Datasheets/PI6LC48H02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2024-06-30T10:18:31-05:00</dcterms:created>
  <dcterms:modified xsi:type="dcterms:W3CDTF">2024-06-30T10:18:31-05:00</dcterms:modified>
  <dc:title>Untitled Spreadsheet</dc:title>
  <dc:description/>
  <dc:subject/>
  <cp:keywords/>
  <cp:category/>
</cp:coreProperties>
</file>