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'Worksheet'!$A$1:$L$92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<sst xmlns="http://schemas.openxmlformats.org/spreadsheetml/2006/main" uniqueCount="278">
  <si>
    <t>Part Number</t>
  </si>
  <si>
    <t>Datasheet or Product Brief</t>
  </si>
  <si>
    <t>Product Page</t>
  </si>
  <si>
    <t>Description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</si>
  <si>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</si>
  <si>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</si>
  <si>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</si>
  <si>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Data Rate (Gbps)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</si>
  <si>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Lanes/Ports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</si>
  <si>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Swing Max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</si>
  <si>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Programming Interface(s)</t>
    </r>
  </si>
  <si>
    <t>Packages</t>
  </si>
  <si>
    <t>PI1EQX512A</t>
  </si>
  <si>
    <t>1.0V, 5.0Gbps, 1-port, USB 3.2 Gen 1 ReDriver</t>
  </si>
  <si>
    <t>USB 3.2 Gen 1</t>
  </si>
  <si>
    <t>Standard</t>
  </si>
  <si>
    <t>Pinstrap</t>
  </si>
  <si>
    <t>X2-QFN2020-18 (XUA18) MSL1 Sn</t>
  </si>
  <si>
    <t>PI2DPT1021</t>
  </si>
  <si>
    <t>1.8V 10Gbps DP-Alt Type-C Bidirectional ReTimer</t>
  </si>
  <si>
    <t>USB 3.2 Gen 2, DisplayPort</t>
  </si>
  <si>
    <t>I2C</t>
  </si>
  <si>
    <t>X1QFN (XEA32)</t>
  </si>
  <si>
    <t>PI2DPT821</t>
  </si>
  <si>
    <t>1.8V 8.1Gbps DP-Alt Type-C Bidirectional ReTimer</t>
  </si>
  <si>
    <t>USB 3.2 Gen 1, DisplayPort</t>
  </si>
  <si>
    <t>PI2DPX1066</t>
  </si>
  <si>
    <t>1.8V 10Gbps USB Type-C® DP-Alt Linear Redriver</t>
  </si>
  <si>
    <t>X2QFN (XUA32) MSL1, Sn</t>
  </si>
  <si>
    <t>PI2DPX1217</t>
  </si>
  <si>
    <t>PI2DPX1263</t>
  </si>
  <si>
    <t>1.8V 10Gbps DP2.1 (UHBR10) Linear redriver</t>
  </si>
  <si>
    <t>DisplayPort</t>
  </si>
  <si>
    <t>PI2DPX2020</t>
  </si>
  <si>
    <t>1.8V 20Gbps USB4/TBT4/DP2.1(UHBR20) DP-Alt Linear Redriver</t>
  </si>
  <si>
    <t>USB 3.2, Thunderbolt, DisplayPort, USB</t>
  </si>
  <si>
    <t>W-LGA4528-32 (FLA32) MSL3</t>
  </si>
  <si>
    <t>PI2DPX2023</t>
  </si>
  <si>
    <t>1.8V 20Gbps DP2.1 Linear ReDriver with AUX Listener &amp; Pin Strap Control</t>
  </si>
  <si>
    <t>PI2DPX2063A</t>
  </si>
  <si>
    <t>1.8V 20Gbps DP 2.1 Linear ReDriver with AUX Listener &amp; I2C Control</t>
  </si>
  <si>
    <t>PI2EQX16924</t>
  </si>
  <si>
    <t xml:space="preserve">16Gbps 2-Lanes/4-Channel ReDriver with Linear Equalization
</t>
  </si>
  <si>
    <t>4 in/4 out</t>
  </si>
  <si>
    <t>I2C slave mode</t>
  </si>
  <si>
    <t>PI2EQX22024</t>
  </si>
  <si>
    <t>USB Type-C 10Gbps Bi-Directional Retimer with Adaptive Equalizer, Low-latency with 1.8V Single Power Supply</t>
  </si>
  <si>
    <t>I2C control</t>
  </si>
  <si>
    <t>PI2EQX502T</t>
  </si>
  <si>
    <t>1.2V, 5.0Gbps 1-port USB 3.2 Gen 1 ReDriver with Equalization &amp; Emphasis</t>
  </si>
  <si>
    <t>USB 3.2 Gen 1, USB</t>
  </si>
  <si>
    <t>TQFN (ZH16) MSL1 Sn</t>
  </si>
  <si>
    <t>PI2EQX510T</t>
  </si>
  <si>
    <t>1.2V 5.0Gbps Single-Channel USB 3.2 Gen 1 ReDriver with Equalization &amp; Emphasis</t>
  </si>
  <si>
    <t>PI2EQX511E</t>
  </si>
  <si>
    <t>1.8V 5.0Gbps Single-Channel USB 3.2 Gen 1 ReDriver with Equalization &amp; Emphasis</t>
  </si>
  <si>
    <t>X2QFN (XUA12) MSL1 Sn</t>
  </si>
  <si>
    <t>PI2EQX5964</t>
  </si>
  <si>
    <t>2.5/5.0Gbps 4-lane PCIe 2.0 ReDriver with Equalization &amp; Emphasis</t>
  </si>
  <si>
    <t>2.5, 5</t>
  </si>
  <si>
    <t>I2C, Pinstrap</t>
  </si>
  <si>
    <t>TQFN (ZF56) MSL1 PPF</t>
  </si>
  <si>
    <t>PI2EQX5984</t>
  </si>
  <si>
    <t>PCI Express® 2.0</t>
  </si>
  <si>
    <t>TQFN (ZL72)  MSL 1, MSL 3 PPF</t>
  </si>
  <si>
    <t>PI2EQX638</t>
  </si>
  <si>
    <t>5Gbps, USB3.1 GEN-1, 2-port, Mux/DeMux ReDriver</t>
  </si>
  <si>
    <t>4 in/ 2 out, 2 in/4 out</t>
  </si>
  <si>
    <t>2 in/ 1 out, 1 in/2 out</t>
  </si>
  <si>
    <t>N/A</t>
  </si>
  <si>
    <t>X2QFN (XUB18) MSL1 Sn</t>
  </si>
  <si>
    <t>PI2EQX6811</t>
  </si>
  <si>
    <t>1.5V, 1-port SATA3i /SAS2/XAUI ReDriver, with I2C Configuration, Standby Auto Slumber Mode, and HDD Detect Power Saving Mode</t>
  </si>
  <si>
    <t>SATA2, SATA3, SAS2, SAS/ SATA/ DDR Switches, XAUI</t>
  </si>
  <si>
    <t>PI2EQX6812</t>
  </si>
  <si>
    <t>6.5Gbps 2-lane/4-channel SAS2/SATA/XAUI ReDriver with Pin Strap and I2C control</t>
  </si>
  <si>
    <t>SATA2, SATA3, SAS2, XAUI</t>
  </si>
  <si>
    <t>TQFN (ZH42) MSL1 PPF</t>
  </si>
  <si>
    <t>PI2EQX6874</t>
  </si>
  <si>
    <t>1.2V, 6.5Gbps 4-lane/8-channel SAS2/SATA/XAUI ReDriver with Individual Channel I2C Control</t>
  </si>
  <si>
    <t>SATA2, SATA3, SAS, SAS2, SAS/ SATA/ DDR Switches, XAUI</t>
  </si>
  <si>
    <t>PI2EQX862</t>
  </si>
  <si>
    <t>PCIe 1.0/2.0/SATA 3.0, 1-Lane, Combo ReDriver</t>
  </si>
  <si>
    <t>PCI Express® 2.0, PCI Express® 1.0</t>
  </si>
  <si>
    <t>PI2MEQX2503</t>
  </si>
  <si>
    <t>2.5Gbps 1.8V, 2 Lanes Data, 1 Lane Clock, MIPI ReDriver, CSI-2/DSI D-PHY</t>
  </si>
  <si>
    <t>3,3</t>
  </si>
  <si>
    <t>I2C/Pin mode</t>
  </si>
  <si>
    <t>X1QFN (XEA24) MSL1 Sn</t>
  </si>
  <si>
    <t>PI2MEQX2505</t>
  </si>
  <si>
    <t>2.5Gbps 1.8V, 4 Lanes Data, 1 Lane Clock, MIPI ReDriver, CSI-2/DSI D-PHY</t>
  </si>
  <si>
    <t>5,5</t>
  </si>
  <si>
    <t>TQFN (ZH28) MSL1 PPF</t>
  </si>
  <si>
    <t>PI3DPX1203B</t>
  </si>
  <si>
    <t>3.3V 8.1Gbps DP1.4(HBR3) Linear Redriver</t>
  </si>
  <si>
    <t>TQFN (ZH42) MSL1 PPF, TQFN (ZL32)  MSL1 PPF</t>
  </si>
  <si>
    <t>PI3DPX1203C</t>
  </si>
  <si>
    <t>PI3DPX1205A1</t>
  </si>
  <si>
    <t>3.3V 10Gbps USB Type-C® DP-Alt 6:4 Linear ReDriver with built-in Aux/SBU Switch</t>
  </si>
  <si>
    <t>6,4</t>
  </si>
  <si>
    <t>W-QFN6040-40 (ZLB40) MSL1 Sn</t>
  </si>
  <si>
    <t>PI3DPX1207B1</t>
  </si>
  <si>
    <t>3.3V 10Gbps USB Type-C® DP-Alt Linear Redriver with AUX/SBU mux switch and AUX Listener</t>
  </si>
  <si>
    <t>PI3DPX1207C</t>
  </si>
  <si>
    <t>3.3V 10Gbps USB Type-C® DP-Alt Linear Redriver with AUX/SBU mux switch</t>
  </si>
  <si>
    <t>PI3DPX1207Q</t>
  </si>
  <si>
    <t>3.3V 10Gbps USB Type-C® DP-Alt Linear Redriver with AUX/SBU mux switch. Automotive AEC-Q100 Grade 3 device</t>
  </si>
  <si>
    <t>Automotive</t>
  </si>
  <si>
    <t>PI3DPX1225</t>
  </si>
  <si>
    <t>13.5Gbps USB Type-C DP2.1/USB3 6:4 Crossbar Linear ReDriver with Built-In Aux/SBU Switch</t>
  </si>
  <si>
    <t>6, 4</t>
  </si>
  <si>
    <t>PI3DPX1225Q</t>
  </si>
  <si>
    <t>10Gbps USB Type-C DP2.1/USB3 6:4 Crossbar Linear ReDriver with Built-In Aux/SBU Switch</t>
  </si>
  <si>
    <t>PI3DPX20012</t>
  </si>
  <si>
    <t>3.3V 20Gbps DP2.1 1-to-2 Active DeMux with Linear Redriver</t>
  </si>
  <si>
    <t>4,8</t>
  </si>
  <si>
    <t>TQFN (ZLD40)</t>
  </si>
  <si>
    <t>PI3DPX20021</t>
  </si>
  <si>
    <t>3.3V 20Gbps DP2.1 2-to-1 Active Mux with Linear Redriver</t>
  </si>
  <si>
    <t>8,4</t>
  </si>
  <si>
    <t>PI3DPX8100</t>
  </si>
  <si>
    <t>3.3V 8.1Gbps DP1.4 2-to-1 Active Mux with Linear Redriver</t>
  </si>
  <si>
    <t>PI3DPX8112</t>
  </si>
  <si>
    <t>3.3V 13.5Gbps DP2.1 1-to-2 Active DeMux with Linear Redriver</t>
  </si>
  <si>
    <t>PI3DPX8121</t>
  </si>
  <si>
    <t>3.3V 13.5Gbps DP2.1 2-to-1 Active Mux with Linear Redriver</t>
  </si>
  <si>
    <t>PI3EQX1002B1</t>
  </si>
  <si>
    <t>1 Ports USB 3.1 Gen 2 10Gbps ReDriver</t>
  </si>
  <si>
    <t>USB</t>
  </si>
  <si>
    <t>1,1</t>
  </si>
  <si>
    <t>TQFN (ZL30) MSL1 PPF</t>
  </si>
  <si>
    <t>PI3EQX1002E</t>
  </si>
  <si>
    <t>1 Ports USB 3.2 Gen 2 10Gbps ReDriver, Ultra small package type</t>
  </si>
  <si>
    <t>TQFN (ZR24)</t>
  </si>
  <si>
    <t>PI3EQX1002E2</t>
  </si>
  <si>
    <t>1-Port USB 3.2 Gen 2 ReDriver</t>
  </si>
  <si>
    <t>USB 3.2</t>
  </si>
  <si>
    <t>1/1</t>
  </si>
  <si>
    <t>Pin Strap</t>
  </si>
  <si>
    <t>PI3EQX1004B1</t>
  </si>
  <si>
    <t>2 Ports USB 3.1 Gen 2 10Gbps ReDriver</t>
  </si>
  <si>
    <t>PI3EQX1004E</t>
  </si>
  <si>
    <t>2 Ports USB 3.2 Gen 2 10Gbps ReDriver, Ultra small package type</t>
  </si>
  <si>
    <t>USB 3.2 Gen 2</t>
  </si>
  <si>
    <t>UQFN (ZTF34) MSL1</t>
  </si>
  <si>
    <t>PI3EQX1014</t>
  </si>
  <si>
    <t>USB 3.2 Gen 2x1 ReDriver, 10Gbps, 3.3V, Two Type A ports, Pin mode</t>
  </si>
  <si>
    <t>USB 3.2 Gen 2, SATA3</t>
  </si>
  <si>
    <t>4,4</t>
  </si>
  <si>
    <t>Pin mode</t>
  </si>
  <si>
    <t>PI3EQX10612</t>
  </si>
  <si>
    <t>10Gbps, 2-Port, USB 3.2 Gen 2 Mux/Demux ReDriver</t>
  </si>
  <si>
    <t>W-QFN3060-40 (ZLC40) MSL1</t>
  </si>
  <si>
    <t>PI3EQX1204-C</t>
  </si>
  <si>
    <t>3.3V, 12.5Gbps 4 channel  SAS3 LINEAR ReDriver with Pin Strap and I2C control, FlowThrough pinout</t>
  </si>
  <si>
    <t>SATA3, SAS3, XAUI</t>
  </si>
  <si>
    <t>PI3EQX12902A</t>
  </si>
  <si>
    <t>8 Gbps SAS3/PCIE3/SATA3/10GE 1 port/2 channel Low Power Linear Redriver</t>
  </si>
  <si>
    <t>PI3EQX12902B</t>
  </si>
  <si>
    <t>3.3V, 12Gbps 2 channel  LINEAR SAS3, 10GbE, PCIe3, SATA3 Combo ReDriver with Pin Strap</t>
  </si>
  <si>
    <t>SATA3, SAS3</t>
  </si>
  <si>
    <t>5,6,8,12</t>
  </si>
  <si>
    <t>PI3EQX12902E</t>
  </si>
  <si>
    <t>8 Gbps 3.3V, PCIE3/SATA3 1 port/2 channel Low Power Linear Redriver, Interleave, Modern Standby Mode</t>
  </si>
  <si>
    <t>SATA3, PCI Express® 3.0</t>
  </si>
  <si>
    <t>2 in/2 out</t>
  </si>
  <si>
    <t>1 in/1 out</t>
  </si>
  <si>
    <t>PI3EQX12904A</t>
  </si>
  <si>
    <t>PCIE3/SATA3 2 port/4 channel Low Power Linear Redriver</t>
  </si>
  <si>
    <t>PI3EQX12904E</t>
  </si>
  <si>
    <t>8 Gbps 3.3V, PCIE3/SATA3 2 port/4 channel Low Power Linear Redriver, Interleave, Modern Standby Mode</t>
  </si>
  <si>
    <t>SATA3</t>
  </si>
  <si>
    <t>PI3EQX12908A</t>
  </si>
  <si>
    <t>3.3V, 12Gbps 8 channel  LINEAR SAS3, 10GbE, PCIe3, SATA3 Combo ReDriver with Pin Strap and I2C control, FlowThrough pinout</t>
  </si>
  <si>
    <t>TQFN (ZF54) MSL1 PPF</t>
  </si>
  <si>
    <t>PI3EQX12908A2</t>
  </si>
  <si>
    <t>8 Channel PCIe Gen 3, 10GbE, SAS3 ReDriver with linear type</t>
  </si>
  <si>
    <t>SAS3</t>
  </si>
  <si>
    <t>PI3EQX16012</t>
  </si>
  <si>
    <t>PCIe 4.0, 1:2 DeMux Linear ReDriver, 16Gbps, 4 Channels,  I2C/Pin strapping mode</t>
  </si>
  <si>
    <t>PCI Express® 4.0</t>
  </si>
  <si>
    <t>PI3EQX16021</t>
  </si>
  <si>
    <t>PCIe 4.0, 2:1 Mux Linear ReDriver, 16Gbps, 4 Channels,  I2C/Pin strapping mode</t>
  </si>
  <si>
    <t>PI3EQX16612</t>
  </si>
  <si>
    <t>4 Channels,16Gbps, PCIe 4.0, 1:2 DeMux ReDriver</t>
  </si>
  <si>
    <t>PI3EQX16621</t>
  </si>
  <si>
    <t>16Gbps, 4-Channels PCIe Mux ReDriver</t>
  </si>
  <si>
    <t>PI3EQX16812</t>
  </si>
  <si>
    <t>PCIe 4.0, 1:2 DeMux Linear ReDriver, 16Gbps, 4 Channels,  I2C/Pin strapping mode, -40C ~ 85C</t>
  </si>
  <si>
    <t>PI3EQX16821</t>
  </si>
  <si>
    <t>PCIe 4.0, 2:1 Mux Linear ReDriver, 16Gbps, 4 Channels,  I2C/Pin strapping mode,  -40C ~ 85C</t>
  </si>
  <si>
    <t>PI3EQX16904GL</t>
  </si>
  <si>
    <t>4 Channel PCIe 4.0 ReDriver with linear type</t>
  </si>
  <si>
    <t>Pinstrap, I2C master/Salve</t>
  </si>
  <si>
    <t>PI3EQX16908GL</t>
  </si>
  <si>
    <t>8 Channels,16Gbps, PCIe 4.0 ReDriver</t>
  </si>
  <si>
    <t>PI3EQX2004</t>
  </si>
  <si>
    <t>10Gbps, 4 Lanes, USB 3.2 Gen 2x2 ReDriver for Type C port</t>
  </si>
  <si>
    <t>PI3EQX2024</t>
  </si>
  <si>
    <t>USB 3.2 Gen 2x2 ReDriver</t>
  </si>
  <si>
    <t>PI3EQX2034</t>
  </si>
  <si>
    <t>USB 3.2 Gen 2x2 ReDriver, 3.3V, Type C Port, CC Controller</t>
  </si>
  <si>
    <t>TQFN (ZL52)  MSL1 Sn</t>
  </si>
  <si>
    <t>PI3EQX32904</t>
  </si>
  <si>
    <t>32Gbps, 4-Channels PCIe 5.0 ReDriver</t>
  </si>
  <si>
    <t>PCI Express® 5.0, SATA3</t>
  </si>
  <si>
    <t>W-QFN3063-46 (ZR46) MSL3</t>
  </si>
  <si>
    <t>PI3EQX32908</t>
  </si>
  <si>
    <t>32Gbps 3.3V, 8-Channel ReDriver with Linear Equalization</t>
  </si>
  <si>
    <t>8 in/8 out</t>
  </si>
  <si>
    <t>WQFN (ZR62)</t>
  </si>
  <si>
    <t>PI3EQX32908E</t>
  </si>
  <si>
    <t>32Gbps, 8-Channel PCIe 5.0 Linear ReDriver with I2C Master Mode for External EEPROM</t>
  </si>
  <si>
    <t>PCI Express® 5.0</t>
  </si>
  <si>
    <t>8,8</t>
  </si>
  <si>
    <t>I2C Master/ Slave/Pin mode</t>
  </si>
  <si>
    <t>PI3EQX501B</t>
  </si>
  <si>
    <t>3.3V, 5.0Gbps (Single-Channel) USB3.0 ReDriver with Equalization &amp; Emphasis</t>
  </si>
  <si>
    <t>TDFN (ZA8)  MSL1 Sn</t>
  </si>
  <si>
    <t>PI3EQX501BQ</t>
  </si>
  <si>
    <t>3.3V, 5.0Gbps (Single-Channel) USB3.0 ReDriver with Equalization &amp; Emphasis (AEC-Q-100 Qualified)</t>
  </si>
  <si>
    <t>PI3EQX501i</t>
  </si>
  <si>
    <t>5.0Gbps Single-Channel USB 3.2 Gen 1 ReDriver with Equalization &amp; Emphasis</t>
  </si>
  <si>
    <t>PI3EQX5801</t>
  </si>
  <si>
    <t>3.3V or 1.5V, 5.0Gbps 1-lane PCIe 2.0 ReDriver with Equalization &amp; Emphasis</t>
  </si>
  <si>
    <t>TQFN (ZD20)  MSL1 PPF</t>
  </si>
  <si>
    <t>PI3EQX6801A</t>
  </si>
  <si>
    <t>6.5Gbps 1-port SAS2/SATA ReDriver with Pin Strap Control</t>
  </si>
  <si>
    <t>PI3EQX7502B</t>
  </si>
  <si>
    <t>3.3V, 5.0Gbps 1-port USB3.0 ReDriver with Equalization &amp; Emphasis</t>
  </si>
  <si>
    <t>TQFN (ZD24)  MSL1 Sn</t>
  </si>
  <si>
    <t>PI3EQX7502M</t>
  </si>
  <si>
    <t>3.3V, 5.0Gbps 1-port USB 3.2 Gen 1 ReDriver with Equalization &amp; Emphasis</t>
  </si>
  <si>
    <t>PI3EQX7741AI</t>
  </si>
  <si>
    <t>PI3EQX7742AI</t>
  </si>
  <si>
    <t>5.0Gbps 2-port USB 3.2 Gen 1 ReDriver with Equalization &amp; Emphasis</t>
  </si>
  <si>
    <t>PI3EQX7841</t>
  </si>
  <si>
    <t>5.0Gbps, 1-Port USB 3.2 Gen 1 ReDriver with  I2C Control, Equalization &amp; Emphasis</t>
  </si>
  <si>
    <t>PI3EQX8904</t>
  </si>
  <si>
    <t>3.3V, 2.5/5/8Gbps 4 channel  LINEAR PCIe ReDriver with Pin Strap and I2C control, flowthough pinout</t>
  </si>
  <si>
    <t>2.5, 5, 8</t>
  </si>
  <si>
    <t>PI3EQX8908A</t>
  </si>
  <si>
    <t>3.3V, 2.5/5/8Gbps 4 Port/8 channel  LINEAR PCIe ReDriver with Pin Strap and I2C control, flowthough pinout</t>
  </si>
  <si>
    <t>PI3EQX8908A2</t>
  </si>
  <si>
    <t>PI3HDX1204B1</t>
  </si>
  <si>
    <t>6Gbps 4-Channel HDMI2.0 Limiting ReDriver/Dual Mode DisplayPort Level-Shifter (For new design, see PI3HDX1204D/C)</t>
  </si>
  <si>
    <t>HDMI / DVI / MHL</t>
  </si>
  <si>
    <t>PI3HDX1204C</t>
  </si>
  <si>
    <t>6Gbps 4-Channel HDMI2.0 Linear redriver with Low EQ option//Dual Mode DisplayPort Level-Shifter</t>
  </si>
  <si>
    <t>HDMI / DVI / MHL, DisplayPort</t>
  </si>
  <si>
    <t>PI3HDX1204D</t>
  </si>
  <si>
    <t>6Gbps 4-Channel HDMI 2.0 Linear ReDriver/Dual Mode DisplayPort Level-Shifter</t>
  </si>
  <si>
    <t>PI3HDX12211</t>
  </si>
  <si>
    <t>12Gbps 4-Channel HDMI2.1 linear redriver/Dual Mode DisplayPort Level-Shifter</t>
  </si>
  <si>
    <t>PI3HDX12211A</t>
  </si>
  <si>
    <t>12Gbps 4-Channel HDMI2.1 Linear redriver with Low EQ option//Dual Mode DisplayPort Level-Shifter</t>
  </si>
  <si>
    <t>PI3HDX12212</t>
  </si>
  <si>
    <t>12Gbps 4-Channel HDMI2.1 1-to-2 Active DeMux with Linear ReDriver</t>
  </si>
  <si>
    <t>PI3HDX12221</t>
  </si>
  <si>
    <t>12Gbps 4-Channel HDMI2.1 2-to-1 Active Mux with Linear ReDriver</t>
  </si>
  <si>
    <t>PI3HDX12221B</t>
  </si>
  <si>
    <t>12Gbps HDMI2.1 2-to-1 Active Mux with Linear ReDriver &amp; I2C Control</t>
  </si>
  <si>
    <t>2,1</t>
  </si>
  <si>
    <t>I2C, Pin strap</t>
  </si>
  <si>
    <t>PI3HDX231</t>
  </si>
  <si>
    <t>6Gbps 4-Channel HDMI2.0 3-to-1 Active Mux with Linear Redriver</t>
  </si>
  <si>
    <t>12,4</t>
  </si>
  <si>
    <t>PI3HDX612</t>
  </si>
  <si>
    <t>6Gbps HDMI 2.0 1:2 Signal Duplicator</t>
  </si>
  <si>
    <t>PI3UPI1608</t>
  </si>
  <si>
    <t>3.3V 16Gbps 8-Channel PCIe 4.0 and UPI Linear ReDriver with Coupling Capacitors</t>
  </si>
  <si>
    <t>V-QFN70135-116 (ZXC116) MSL3 PPF</t>
  </si>
  <si>
    <t>PI3WVR31310A</t>
  </si>
  <si>
    <t>6Gbps 4-Lane DP1.2/HDMI2.0 Switch</t>
  </si>
  <si>
    <t>TQFN (ZL60) MSL1 Sn</t>
  </si>
  <si>
    <t>PI5USB212</t>
  </si>
  <si>
    <t>USB 2.0 Signal Conditioner</t>
  </si>
  <si>
    <t>USB 2.0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</si>
</sst>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briefs/PI1EQX512A-Product-Brief.pdf" TargetMode="External"/><Relationship Id="rId_hyperlink_2" Type="http://schemas.openxmlformats.org/officeDocument/2006/relationships/hyperlink" Target="https://www.diodes.com/part/view/PI1EQX512A" TargetMode="External"/><Relationship Id="rId_hyperlink_3" Type="http://schemas.openxmlformats.org/officeDocument/2006/relationships/hyperlink" Target="https://www.diodes.com/assets/Databriefs/PI2DPT1021-Product-Brief.pdf" TargetMode="External"/><Relationship Id="rId_hyperlink_4" Type="http://schemas.openxmlformats.org/officeDocument/2006/relationships/hyperlink" Target="https://www.diodes.com/part/view/PI2DPT1021" TargetMode="External"/><Relationship Id="rId_hyperlink_5" Type="http://schemas.openxmlformats.org/officeDocument/2006/relationships/hyperlink" Target="https://www.diodes.com/assets/Databriefs/PI2DPT821-Product-Brief.pdf" TargetMode="External"/><Relationship Id="rId_hyperlink_6" Type="http://schemas.openxmlformats.org/officeDocument/2006/relationships/hyperlink" Target="https://www.diodes.com/part/view/PI2DPT821" TargetMode="External"/><Relationship Id="rId_hyperlink_7" Type="http://schemas.openxmlformats.org/officeDocument/2006/relationships/hyperlink" Target="https://www.diodes.com/assets/Databriefs/PI2DPX1066-Product-Brief.pdf" TargetMode="External"/><Relationship Id="rId_hyperlink_8" Type="http://schemas.openxmlformats.org/officeDocument/2006/relationships/hyperlink" Target="https://www.diodes.com/part/view/PI2DPX1066" TargetMode="External"/><Relationship Id="rId_hyperlink_9" Type="http://schemas.openxmlformats.org/officeDocument/2006/relationships/hyperlink" Target="https://www.diodes.com/assets/Databriefs/PI2DPX1217-Product-Brief.pdf" TargetMode="External"/><Relationship Id="rId_hyperlink_10" Type="http://schemas.openxmlformats.org/officeDocument/2006/relationships/hyperlink" Target="https://www.diodes.com/part/view/PI2DPX1217" TargetMode="External"/><Relationship Id="rId_hyperlink_11" Type="http://schemas.openxmlformats.org/officeDocument/2006/relationships/hyperlink" Target="https://www.diodes.com/assets/Databriefs/PI2DPX1263-Product-Brief.pdf" TargetMode="External"/><Relationship Id="rId_hyperlink_12" Type="http://schemas.openxmlformats.org/officeDocument/2006/relationships/hyperlink" Target="https://www.diodes.com/part/view/PI2DPX1263" TargetMode="External"/><Relationship Id="rId_hyperlink_13" Type="http://schemas.openxmlformats.org/officeDocument/2006/relationships/hyperlink" Target="https://www.diodes.com/assets/Databriefs/PI2DPX2020-Product-Brief.pdf" TargetMode="External"/><Relationship Id="rId_hyperlink_14" Type="http://schemas.openxmlformats.org/officeDocument/2006/relationships/hyperlink" Target="https://www.diodes.com/part/view/PI2DPX2020" TargetMode="External"/><Relationship Id="rId_hyperlink_15" Type="http://schemas.openxmlformats.org/officeDocument/2006/relationships/hyperlink" Target="https://www.diodes.com/assets/Databriefs/PI2DPX2023-Product-Brief.pdf" TargetMode="External"/><Relationship Id="rId_hyperlink_16" Type="http://schemas.openxmlformats.org/officeDocument/2006/relationships/hyperlink" Target="https://www.diodes.com/part/view/PI2DPX2023" TargetMode="External"/><Relationship Id="rId_hyperlink_17" Type="http://schemas.openxmlformats.org/officeDocument/2006/relationships/hyperlink" Target="https://www.diodes.com/assets/Databriefs/PI2DPX2063A-Product-Brief.pdf" TargetMode="External"/><Relationship Id="rId_hyperlink_18" Type="http://schemas.openxmlformats.org/officeDocument/2006/relationships/hyperlink" Target="https://www.diodes.com/part/view/PI2DPX2063A" TargetMode="External"/><Relationship Id="rId_hyperlink_19" Type="http://schemas.openxmlformats.org/officeDocument/2006/relationships/hyperlink" Target="https://www.diodes.com/assets/Databriefs/PI2EQX16924-Product-Brief.pdf" TargetMode="External"/><Relationship Id="rId_hyperlink_20" Type="http://schemas.openxmlformats.org/officeDocument/2006/relationships/hyperlink" Target="https://www.diodes.com/part/view/PI2EQX16924" TargetMode="External"/><Relationship Id="rId_hyperlink_21" Type="http://schemas.openxmlformats.org/officeDocument/2006/relationships/hyperlink" Target="https://www.diodes.com/assets/Datasheets/PI2EQX22024.pdf" TargetMode="External"/><Relationship Id="rId_hyperlink_22" Type="http://schemas.openxmlformats.org/officeDocument/2006/relationships/hyperlink" Target="https://www.diodes.com/part/view/PI2EQX22024" TargetMode="External"/><Relationship Id="rId_hyperlink_23" Type="http://schemas.openxmlformats.org/officeDocument/2006/relationships/hyperlink" Target="https://www.diodes.com/assets/Databriefs/PI2EQX502T-Prod-Brief.pdf" TargetMode="External"/><Relationship Id="rId_hyperlink_24" Type="http://schemas.openxmlformats.org/officeDocument/2006/relationships/hyperlink" Target="https://www.diodes.com/part/view/PI2EQX502T" TargetMode="External"/><Relationship Id="rId_hyperlink_25" Type="http://schemas.openxmlformats.org/officeDocument/2006/relationships/hyperlink" Target="https://www.diodes.com/assets/Databriefs/PI2EQX510T-Product-Brief.pdf" TargetMode="External"/><Relationship Id="rId_hyperlink_26" Type="http://schemas.openxmlformats.org/officeDocument/2006/relationships/hyperlink" Target="https://www.diodes.com/part/view/PI2EQX510T" TargetMode="External"/><Relationship Id="rId_hyperlink_27" Type="http://schemas.openxmlformats.org/officeDocument/2006/relationships/hyperlink" Target="https://www.diodes.com/assets/Databriefs/PI2EQX511E-Prod-Brief.pdf" TargetMode="External"/><Relationship Id="rId_hyperlink_28" Type="http://schemas.openxmlformats.org/officeDocument/2006/relationships/hyperlink" Target="https://www.diodes.com/part/view/PI2EQX511E" TargetMode="External"/><Relationship Id="rId_hyperlink_29" Type="http://schemas.openxmlformats.org/officeDocument/2006/relationships/hyperlink" Target="https://www.diodes.com/assets/Databriefs/PI2EQX5964-Prod-Brief.pdf" TargetMode="External"/><Relationship Id="rId_hyperlink_30" Type="http://schemas.openxmlformats.org/officeDocument/2006/relationships/hyperlink" Target="https://www.diodes.com/part/view/PI2EQX5964" TargetMode="External"/><Relationship Id="rId_hyperlink_31" Type="http://schemas.openxmlformats.org/officeDocument/2006/relationships/hyperlink" Target="https://www.diodes.com/assets/Databriefs/PI2EQX5984_db.pdf" TargetMode="External"/><Relationship Id="rId_hyperlink_32" Type="http://schemas.openxmlformats.org/officeDocument/2006/relationships/hyperlink" Target="https://www.diodes.com/part/view/PI2EQX5984" TargetMode="External"/><Relationship Id="rId_hyperlink_33" Type="http://schemas.openxmlformats.org/officeDocument/2006/relationships/hyperlink" Target="https://www.diodes.com/assets/Datasheets/PI2EQX638.pdf" TargetMode="External"/><Relationship Id="rId_hyperlink_34" Type="http://schemas.openxmlformats.org/officeDocument/2006/relationships/hyperlink" Target="https://www.diodes.com/part/view/PI2EQX638" TargetMode="External"/><Relationship Id="rId_hyperlink_35" Type="http://schemas.openxmlformats.org/officeDocument/2006/relationships/hyperlink" Target="https://www.diodes.com/assets/Databriefs/PI2EQX6811ProdBrief.pdf" TargetMode="External"/><Relationship Id="rId_hyperlink_36" Type="http://schemas.openxmlformats.org/officeDocument/2006/relationships/hyperlink" Target="https://www.diodes.com/part/view/PI2EQX6811" TargetMode="External"/><Relationship Id="rId_hyperlink_37" Type="http://schemas.openxmlformats.org/officeDocument/2006/relationships/hyperlink" Target="https://www.diodes.com/assets/Datasheets/PI2EQX6812.pdf" TargetMode="External"/><Relationship Id="rId_hyperlink_38" Type="http://schemas.openxmlformats.org/officeDocument/2006/relationships/hyperlink" Target="https://www.diodes.com/part/view/PI2EQX6812" TargetMode="External"/><Relationship Id="rId_hyperlink_39" Type="http://schemas.openxmlformats.org/officeDocument/2006/relationships/hyperlink" Target="https://www.diodes.com/assets/Datasheets/PI2EQX6874.pdf" TargetMode="External"/><Relationship Id="rId_hyperlink_40" Type="http://schemas.openxmlformats.org/officeDocument/2006/relationships/hyperlink" Target="https://www.diodes.com/part/view/PI2EQX6874" TargetMode="External"/><Relationship Id="rId_hyperlink_41" Type="http://schemas.openxmlformats.org/officeDocument/2006/relationships/hyperlink" Target="https://www.diodes.com/assets/Databriefs/PI2EQX862-Product-Brief.pdf" TargetMode="External"/><Relationship Id="rId_hyperlink_42" Type="http://schemas.openxmlformats.org/officeDocument/2006/relationships/hyperlink" Target="https://www.diodes.com/part/view/PI2EQX862" TargetMode="External"/><Relationship Id="rId_hyperlink_43" Type="http://schemas.openxmlformats.org/officeDocument/2006/relationships/hyperlink" Target="https://www.diodes.com/assets/Datasheets/PI2MEQX2503.pdf" TargetMode="External"/><Relationship Id="rId_hyperlink_44" Type="http://schemas.openxmlformats.org/officeDocument/2006/relationships/hyperlink" Target="https://www.diodes.com/part/view/PI2MEQX2503" TargetMode="External"/><Relationship Id="rId_hyperlink_45" Type="http://schemas.openxmlformats.org/officeDocument/2006/relationships/hyperlink" Target="https://www.diodes.com/assets/Datasheets/PI2MEQX2505.pdf" TargetMode="External"/><Relationship Id="rId_hyperlink_46" Type="http://schemas.openxmlformats.org/officeDocument/2006/relationships/hyperlink" Target="https://www.diodes.com/part/view/PI2MEQX2505" TargetMode="External"/><Relationship Id="rId_hyperlink_47" Type="http://schemas.openxmlformats.org/officeDocument/2006/relationships/hyperlink" Target="https://www.diodes.com/assets/Datasheets/PI3DPX1203B.pdf" TargetMode="External"/><Relationship Id="rId_hyperlink_48" Type="http://schemas.openxmlformats.org/officeDocument/2006/relationships/hyperlink" Target="https://www.diodes.com/part/view/PI3DPX1203B" TargetMode="External"/><Relationship Id="rId_hyperlink_49" Type="http://schemas.openxmlformats.org/officeDocument/2006/relationships/hyperlink" Target="https://www.diodes.com/assets/Databriefs/PI3DPX1203C-Product-Brief.pdf" TargetMode="External"/><Relationship Id="rId_hyperlink_50" Type="http://schemas.openxmlformats.org/officeDocument/2006/relationships/hyperlink" Target="https://www.diodes.com/part/view/PI3DPX1203C" TargetMode="External"/><Relationship Id="rId_hyperlink_51" Type="http://schemas.openxmlformats.org/officeDocument/2006/relationships/hyperlink" Target="https://www.diodes.com/assets/Databriefs/PI3DPX1205A1-Product-Brief.pdf" TargetMode="External"/><Relationship Id="rId_hyperlink_52" Type="http://schemas.openxmlformats.org/officeDocument/2006/relationships/hyperlink" Target="https://www.diodes.com/part/view/PI3DPX1205A1" TargetMode="External"/><Relationship Id="rId_hyperlink_53" Type="http://schemas.openxmlformats.org/officeDocument/2006/relationships/hyperlink" Target="https://www.diodes.com/assets/Databriefs/PI3DPX1207B1-Product-Brief.pdf" TargetMode="External"/><Relationship Id="rId_hyperlink_54" Type="http://schemas.openxmlformats.org/officeDocument/2006/relationships/hyperlink" Target="https://www.diodes.com/part/view/PI3DPX1207B1" TargetMode="External"/><Relationship Id="rId_hyperlink_55" Type="http://schemas.openxmlformats.org/officeDocument/2006/relationships/hyperlink" Target="https://www.diodes.com/assets/Databriefs/PI3DPX1207C-Product-Brief.pdf" TargetMode="External"/><Relationship Id="rId_hyperlink_56" Type="http://schemas.openxmlformats.org/officeDocument/2006/relationships/hyperlink" Target="https://www.diodes.com/part/view/PI3DPX1207C" TargetMode="External"/><Relationship Id="rId_hyperlink_57" Type="http://schemas.openxmlformats.org/officeDocument/2006/relationships/hyperlink" Target="https://www.diodes.com/assets/Databriefs/PI3DPX1207Q-Product-Brief.pdf" TargetMode="External"/><Relationship Id="rId_hyperlink_58" Type="http://schemas.openxmlformats.org/officeDocument/2006/relationships/hyperlink" Target="https://www.diodes.com/part/view/PI3DPX1207Q" TargetMode="External"/><Relationship Id="rId_hyperlink_59" Type="http://schemas.openxmlformats.org/officeDocument/2006/relationships/hyperlink" Target="https://www.diodes.com/assets/Databriefs/PI3DPX1225-Product-Brief.pdf" TargetMode="External"/><Relationship Id="rId_hyperlink_60" Type="http://schemas.openxmlformats.org/officeDocument/2006/relationships/hyperlink" Target="https://www.diodes.com/part/view/PI3DPX1225" TargetMode="External"/><Relationship Id="rId_hyperlink_61" Type="http://schemas.openxmlformats.org/officeDocument/2006/relationships/hyperlink" Target="https://www.diodes.com/assets/Databriefs/PI3DPX1225Q-Product-Brief.pdf" TargetMode="External"/><Relationship Id="rId_hyperlink_62" Type="http://schemas.openxmlformats.org/officeDocument/2006/relationships/hyperlink" Target="https://www.diodes.com/part/view/PI3DPX1225Q" TargetMode="External"/><Relationship Id="rId_hyperlink_63" Type="http://schemas.openxmlformats.org/officeDocument/2006/relationships/hyperlink" Target="https://www.diodes.com/assets/Databriefs/PI3DPX20012-Product-Brief.pdf" TargetMode="External"/><Relationship Id="rId_hyperlink_64" Type="http://schemas.openxmlformats.org/officeDocument/2006/relationships/hyperlink" Target="https://www.diodes.com/part/view/PI3DPX20012" TargetMode="External"/><Relationship Id="rId_hyperlink_65" Type="http://schemas.openxmlformats.org/officeDocument/2006/relationships/hyperlink" Target="https://www.diodes.com/assets/Databriefs/PI3DPX20021-Product-Brief.pdf" TargetMode="External"/><Relationship Id="rId_hyperlink_66" Type="http://schemas.openxmlformats.org/officeDocument/2006/relationships/hyperlink" Target="https://www.diodes.com/part/view/PI3DPX20021" TargetMode="External"/><Relationship Id="rId_hyperlink_67" Type="http://schemas.openxmlformats.org/officeDocument/2006/relationships/hyperlink" Target="https://www.diodes.com/assets/Databriefs/PI3DPX8100-Product-Brief.pdf" TargetMode="External"/><Relationship Id="rId_hyperlink_68" Type="http://schemas.openxmlformats.org/officeDocument/2006/relationships/hyperlink" Target="https://www.diodes.com/part/view/PI3DPX8100" TargetMode="External"/><Relationship Id="rId_hyperlink_69" Type="http://schemas.openxmlformats.org/officeDocument/2006/relationships/hyperlink" Target="https://www.diodes.com/assets/Databriefs/PI3DPX8112-Product-Brief.pdf" TargetMode="External"/><Relationship Id="rId_hyperlink_70" Type="http://schemas.openxmlformats.org/officeDocument/2006/relationships/hyperlink" Target="https://www.diodes.com/part/view/PI3DPX8112" TargetMode="External"/><Relationship Id="rId_hyperlink_71" Type="http://schemas.openxmlformats.org/officeDocument/2006/relationships/hyperlink" Target="https://www.diodes.com/assets/Databriefs/PI3DPX8121-Product-Brief.pdf" TargetMode="External"/><Relationship Id="rId_hyperlink_72" Type="http://schemas.openxmlformats.org/officeDocument/2006/relationships/hyperlink" Target="https://www.diodes.com/part/view/PI3DPX8121" TargetMode="External"/><Relationship Id="rId_hyperlink_73" Type="http://schemas.openxmlformats.org/officeDocument/2006/relationships/hyperlink" Target="https://www.diodes.com/assets/Datasheets/PI3EQX1002B1.pdf" TargetMode="External"/><Relationship Id="rId_hyperlink_74" Type="http://schemas.openxmlformats.org/officeDocument/2006/relationships/hyperlink" Target="https://www.diodes.com/part/view/PI3EQX1002B1" TargetMode="External"/><Relationship Id="rId_hyperlink_75" Type="http://schemas.openxmlformats.org/officeDocument/2006/relationships/hyperlink" Target="https://www.diodes.com/assets/Databriefs/PI3EQX1002E-Product-Brief.pdf" TargetMode="External"/><Relationship Id="rId_hyperlink_76" Type="http://schemas.openxmlformats.org/officeDocument/2006/relationships/hyperlink" Target="https://www.diodes.com/part/view/PI3EQX1002E" TargetMode="External"/><Relationship Id="rId_hyperlink_77" Type="http://schemas.openxmlformats.org/officeDocument/2006/relationships/hyperlink" Target="https://www.diodes.com/part/view/PI3EQX1002E2" TargetMode="External"/><Relationship Id="rId_hyperlink_78" Type="http://schemas.openxmlformats.org/officeDocument/2006/relationships/hyperlink" Target="https://www.diodes.com/assets/Databriefs/PI3EQX1004B1-Product-Brief.pdf" TargetMode="External"/><Relationship Id="rId_hyperlink_79" Type="http://schemas.openxmlformats.org/officeDocument/2006/relationships/hyperlink" Target="https://www.diodes.com/part/view/PI3EQX1004B1" TargetMode="External"/><Relationship Id="rId_hyperlink_80" Type="http://schemas.openxmlformats.org/officeDocument/2006/relationships/hyperlink" Target="https://www.diodes.com/assets/Databriefs/PI3EQX1004E-Product-Brief.pdf" TargetMode="External"/><Relationship Id="rId_hyperlink_81" Type="http://schemas.openxmlformats.org/officeDocument/2006/relationships/hyperlink" Target="https://www.diodes.com/part/view/PI3EQX1004E" TargetMode="External"/><Relationship Id="rId_hyperlink_82" Type="http://schemas.openxmlformats.org/officeDocument/2006/relationships/hyperlink" Target="https://www.diodes.com/assets/Databriefs/PI3EQX1014-Product-Brief.pdf" TargetMode="External"/><Relationship Id="rId_hyperlink_83" Type="http://schemas.openxmlformats.org/officeDocument/2006/relationships/hyperlink" Target="https://www.diodes.com/part/view/PI3EQX1014" TargetMode="External"/><Relationship Id="rId_hyperlink_84" Type="http://schemas.openxmlformats.org/officeDocument/2006/relationships/hyperlink" Target="https://www.diodes.com/assets/Databriefs/PI3EQX10612-Product-Brief.pdf" TargetMode="External"/><Relationship Id="rId_hyperlink_85" Type="http://schemas.openxmlformats.org/officeDocument/2006/relationships/hyperlink" Target="https://www.diodes.com/part/view/PI3EQX10612" TargetMode="External"/><Relationship Id="rId_hyperlink_86" Type="http://schemas.openxmlformats.org/officeDocument/2006/relationships/hyperlink" Target="https://www.diodes.com/assets/Datasheets/PI3EQX1204-C.pdf" TargetMode="External"/><Relationship Id="rId_hyperlink_87" Type="http://schemas.openxmlformats.org/officeDocument/2006/relationships/hyperlink" Target="https://www.diodes.com/part/view/PI3EQX1204-C" TargetMode="External"/><Relationship Id="rId_hyperlink_88" Type="http://schemas.openxmlformats.org/officeDocument/2006/relationships/hyperlink" Target="https://www.diodes.com/assets/Databriefs/PI3EQX12902A-Product-Brief.pdf" TargetMode="External"/><Relationship Id="rId_hyperlink_89" Type="http://schemas.openxmlformats.org/officeDocument/2006/relationships/hyperlink" Target="https://www.diodes.com/part/view/PI3EQX12902A" TargetMode="External"/><Relationship Id="rId_hyperlink_90" Type="http://schemas.openxmlformats.org/officeDocument/2006/relationships/hyperlink" Target="https://www.diodes.com/assets/Databriefs/PI3EQX12902B-PB.pdf" TargetMode="External"/><Relationship Id="rId_hyperlink_91" Type="http://schemas.openxmlformats.org/officeDocument/2006/relationships/hyperlink" Target="https://www.diodes.com/part/view/PI3EQX12902B" TargetMode="External"/><Relationship Id="rId_hyperlink_92" Type="http://schemas.openxmlformats.org/officeDocument/2006/relationships/hyperlink" Target="https://www.diodes.com/assets/Databriefs/PI3EQX12902E-Product-Brief.pdf" TargetMode="External"/><Relationship Id="rId_hyperlink_93" Type="http://schemas.openxmlformats.org/officeDocument/2006/relationships/hyperlink" Target="https://www.diodes.com/part/view/PI3EQX12902E" TargetMode="External"/><Relationship Id="rId_hyperlink_94" Type="http://schemas.openxmlformats.org/officeDocument/2006/relationships/hyperlink" Target="https://www.diodes.com/assets/Databriefs/PI3EQX12904A-Product-Brief.pdf" TargetMode="External"/><Relationship Id="rId_hyperlink_95" Type="http://schemas.openxmlformats.org/officeDocument/2006/relationships/hyperlink" Target="https://www.diodes.com/part/view/PI3EQX12904A" TargetMode="External"/><Relationship Id="rId_hyperlink_96" Type="http://schemas.openxmlformats.org/officeDocument/2006/relationships/hyperlink" Target="https://www.diodes.com/assets/Databriefs/PI3EQX12904E-Product-Brief.pdf" TargetMode="External"/><Relationship Id="rId_hyperlink_97" Type="http://schemas.openxmlformats.org/officeDocument/2006/relationships/hyperlink" Target="https://www.diodes.com/part/view/PI3EQX12904E" TargetMode="External"/><Relationship Id="rId_hyperlink_98" Type="http://schemas.openxmlformats.org/officeDocument/2006/relationships/hyperlink" Target="https://www.diodes.com/assets/Databriefs/PI3EQX12908A-PB.pdf" TargetMode="External"/><Relationship Id="rId_hyperlink_99" Type="http://schemas.openxmlformats.org/officeDocument/2006/relationships/hyperlink" Target="https://www.diodes.com/part/view/PI3EQX12908A" TargetMode="External"/><Relationship Id="rId_hyperlink_100" Type="http://schemas.openxmlformats.org/officeDocument/2006/relationships/hyperlink" Target="https://www.diodes.com/assets/Datasheets/PI3EQX12908A2.pdf" TargetMode="External"/><Relationship Id="rId_hyperlink_101" Type="http://schemas.openxmlformats.org/officeDocument/2006/relationships/hyperlink" Target="https://www.diodes.com/part/view/PI3EQX12908A2" TargetMode="External"/><Relationship Id="rId_hyperlink_102" Type="http://schemas.openxmlformats.org/officeDocument/2006/relationships/hyperlink" Target="https://www.diodes.com/assets/Databriefs/PI3EQX16012-Product-Brief.pdf" TargetMode="External"/><Relationship Id="rId_hyperlink_103" Type="http://schemas.openxmlformats.org/officeDocument/2006/relationships/hyperlink" Target="https://www.diodes.com/part/view/PI3EQX16012" TargetMode="External"/><Relationship Id="rId_hyperlink_104" Type="http://schemas.openxmlformats.org/officeDocument/2006/relationships/hyperlink" Target="https://www.diodes.com/assets/Databriefs/PI3EQX16021-Product-Brief.pdf" TargetMode="External"/><Relationship Id="rId_hyperlink_105" Type="http://schemas.openxmlformats.org/officeDocument/2006/relationships/hyperlink" Target="https://www.diodes.com/part/view/PI3EQX16021" TargetMode="External"/><Relationship Id="rId_hyperlink_106" Type="http://schemas.openxmlformats.org/officeDocument/2006/relationships/hyperlink" Target="https://www.diodes.com/assets/Databriefs/PI3EQX16612-Product-Brief.pdf" TargetMode="External"/><Relationship Id="rId_hyperlink_107" Type="http://schemas.openxmlformats.org/officeDocument/2006/relationships/hyperlink" Target="https://www.diodes.com/part/view/PI3EQX16612" TargetMode="External"/><Relationship Id="rId_hyperlink_108" Type="http://schemas.openxmlformats.org/officeDocument/2006/relationships/hyperlink" Target="https://www.diodes.com/assets/Databriefs/PI3EQX16621-Product-Brief.pdf" TargetMode="External"/><Relationship Id="rId_hyperlink_109" Type="http://schemas.openxmlformats.org/officeDocument/2006/relationships/hyperlink" Target="https://www.diodes.com/part/view/PI3EQX16621" TargetMode="External"/><Relationship Id="rId_hyperlink_110" Type="http://schemas.openxmlformats.org/officeDocument/2006/relationships/hyperlink" Target="https://www.diodes.com/assets/Databriefs/PI3EQX16812-Product-Brief.pdf" TargetMode="External"/><Relationship Id="rId_hyperlink_111" Type="http://schemas.openxmlformats.org/officeDocument/2006/relationships/hyperlink" Target="https://www.diodes.com/part/view/PI3EQX16812" TargetMode="External"/><Relationship Id="rId_hyperlink_112" Type="http://schemas.openxmlformats.org/officeDocument/2006/relationships/hyperlink" Target="https://www.diodes.com/assets/Databriefs/PI3EQX16821-Product-Brief.pdf" TargetMode="External"/><Relationship Id="rId_hyperlink_113" Type="http://schemas.openxmlformats.org/officeDocument/2006/relationships/hyperlink" Target="https://www.diodes.com/part/view/PI3EQX16821" TargetMode="External"/><Relationship Id="rId_hyperlink_114" Type="http://schemas.openxmlformats.org/officeDocument/2006/relationships/hyperlink" Target="https://www.diodes.com/assets/Databriefs/PI3EQX16904GL-Product-Brief.pdf" TargetMode="External"/><Relationship Id="rId_hyperlink_115" Type="http://schemas.openxmlformats.org/officeDocument/2006/relationships/hyperlink" Target="https://www.diodes.com/part/view/PI3EQX16904GL" TargetMode="External"/><Relationship Id="rId_hyperlink_116" Type="http://schemas.openxmlformats.org/officeDocument/2006/relationships/hyperlink" Target="https://www.diodes.com/assets/Databriefs/PI3EQX16908GL-Product-Brief.pdf" TargetMode="External"/><Relationship Id="rId_hyperlink_117" Type="http://schemas.openxmlformats.org/officeDocument/2006/relationships/hyperlink" Target="https://www.diodes.com/part/view/PI3EQX16908GL" TargetMode="External"/><Relationship Id="rId_hyperlink_118" Type="http://schemas.openxmlformats.org/officeDocument/2006/relationships/hyperlink" Target="https://www.diodes.com/assets/Databriefs/PI3EQX2004-Product-Brief.pdf" TargetMode="External"/><Relationship Id="rId_hyperlink_119" Type="http://schemas.openxmlformats.org/officeDocument/2006/relationships/hyperlink" Target="https://www.diodes.com/part/view/PI3EQX2004" TargetMode="External"/><Relationship Id="rId_hyperlink_120" Type="http://schemas.openxmlformats.org/officeDocument/2006/relationships/hyperlink" Target="https://www.diodes.com/assets/Datasheets/PI3EQX2024.pdf" TargetMode="External"/><Relationship Id="rId_hyperlink_121" Type="http://schemas.openxmlformats.org/officeDocument/2006/relationships/hyperlink" Target="https://www.diodes.com/part/view/PI3EQX2024" TargetMode="External"/><Relationship Id="rId_hyperlink_122" Type="http://schemas.openxmlformats.org/officeDocument/2006/relationships/hyperlink" Target="https://www.diodes.com/assets/Databriefs/PI3EQX2034-Product-Brief.pdf" TargetMode="External"/><Relationship Id="rId_hyperlink_123" Type="http://schemas.openxmlformats.org/officeDocument/2006/relationships/hyperlink" Target="https://www.diodes.com/part/view/PI3EQX2034" TargetMode="External"/><Relationship Id="rId_hyperlink_124" Type="http://schemas.openxmlformats.org/officeDocument/2006/relationships/hyperlink" Target="https://www.diodes.com/assets/Databriefs/PI3EQX32904-Product-Brief.pdf" TargetMode="External"/><Relationship Id="rId_hyperlink_125" Type="http://schemas.openxmlformats.org/officeDocument/2006/relationships/hyperlink" Target="https://www.diodes.com/part/view/PI3EQX32904" TargetMode="External"/><Relationship Id="rId_hyperlink_126" Type="http://schemas.openxmlformats.org/officeDocument/2006/relationships/hyperlink" Target="https://www.diodes.com/assets/Databriefs/PI3EQX32908-Product-Brief.pdf" TargetMode="External"/><Relationship Id="rId_hyperlink_127" Type="http://schemas.openxmlformats.org/officeDocument/2006/relationships/hyperlink" Target="https://www.diodes.com/part/view/PI3EQX32908" TargetMode="External"/><Relationship Id="rId_hyperlink_128" Type="http://schemas.openxmlformats.org/officeDocument/2006/relationships/hyperlink" Target="https://www.diodes.com/assets/Databriefs/PI3EQX32908E-Product-Brief.pdf" TargetMode="External"/><Relationship Id="rId_hyperlink_129" Type="http://schemas.openxmlformats.org/officeDocument/2006/relationships/hyperlink" Target="https://www.diodes.com/part/view/PI3EQX32908E" TargetMode="External"/><Relationship Id="rId_hyperlink_130" Type="http://schemas.openxmlformats.org/officeDocument/2006/relationships/hyperlink" Target="https://www.diodes.com/assets/Datasheets/PI3EQX501B.pdf" TargetMode="External"/><Relationship Id="rId_hyperlink_131" Type="http://schemas.openxmlformats.org/officeDocument/2006/relationships/hyperlink" Target="https://www.diodes.com/part/view/PI3EQX501B" TargetMode="External"/><Relationship Id="rId_hyperlink_132" Type="http://schemas.openxmlformats.org/officeDocument/2006/relationships/hyperlink" Target="https://www.diodes.com/assets/Databriefs/PI3EQX501BQ-PB.pdf" TargetMode="External"/><Relationship Id="rId_hyperlink_133" Type="http://schemas.openxmlformats.org/officeDocument/2006/relationships/hyperlink" Target="https://www.diodes.com/part/view/PI3EQX501BQ" TargetMode="External"/><Relationship Id="rId_hyperlink_134" Type="http://schemas.openxmlformats.org/officeDocument/2006/relationships/hyperlink" Target="https://www.diodes.com/assets/Databriefs/PI3EQX501I-PB.pdf" TargetMode="External"/><Relationship Id="rId_hyperlink_135" Type="http://schemas.openxmlformats.org/officeDocument/2006/relationships/hyperlink" Target="https://www.diodes.com/part/view/PI3EQX501i" TargetMode="External"/><Relationship Id="rId_hyperlink_136" Type="http://schemas.openxmlformats.org/officeDocument/2006/relationships/hyperlink" Target="https://www.diodes.com/assets/Databriefs/PI3EQX5801-PB.pdf" TargetMode="External"/><Relationship Id="rId_hyperlink_137" Type="http://schemas.openxmlformats.org/officeDocument/2006/relationships/hyperlink" Target="https://www.diodes.com/part/view/PI3EQX5801" TargetMode="External"/><Relationship Id="rId_hyperlink_138" Type="http://schemas.openxmlformats.org/officeDocument/2006/relationships/hyperlink" Target="https://www.diodes.com/assets/Datasheets/PI3EQX6801A.pdf" TargetMode="External"/><Relationship Id="rId_hyperlink_139" Type="http://schemas.openxmlformats.org/officeDocument/2006/relationships/hyperlink" Target="https://www.diodes.com/part/view/PI3EQX6801A" TargetMode="External"/><Relationship Id="rId_hyperlink_140" Type="http://schemas.openxmlformats.org/officeDocument/2006/relationships/hyperlink" Target="https://www.diodes.com/assets/Databriefs/PI3EQX7502B-PB.pdf" TargetMode="External"/><Relationship Id="rId_hyperlink_141" Type="http://schemas.openxmlformats.org/officeDocument/2006/relationships/hyperlink" Target="https://www.diodes.com/part/view/PI3EQX7502B" TargetMode="External"/><Relationship Id="rId_hyperlink_142" Type="http://schemas.openxmlformats.org/officeDocument/2006/relationships/hyperlink" Target="https://www.diodes.com/assets/Databriefs/PI3EQX7502M-Product-Brief.pdf" TargetMode="External"/><Relationship Id="rId_hyperlink_143" Type="http://schemas.openxmlformats.org/officeDocument/2006/relationships/hyperlink" Target="https://www.diodes.com/part/view/PI3EQX7502M" TargetMode="External"/><Relationship Id="rId_hyperlink_144" Type="http://schemas.openxmlformats.org/officeDocument/2006/relationships/hyperlink" Target="https://www.diodes.com/assets/Databriefs/PI3EQX7741-Prod-Brief.pdf" TargetMode="External"/><Relationship Id="rId_hyperlink_145" Type="http://schemas.openxmlformats.org/officeDocument/2006/relationships/hyperlink" Target="https://www.diodes.com/part/view/PI3EQX7741AI" TargetMode="External"/><Relationship Id="rId_hyperlink_146" Type="http://schemas.openxmlformats.org/officeDocument/2006/relationships/hyperlink" Target="https://www.diodes.com/assets/Databriefs/IDF3EQX7742ProdBrief.pdf" TargetMode="External"/><Relationship Id="rId_hyperlink_147" Type="http://schemas.openxmlformats.org/officeDocument/2006/relationships/hyperlink" Target="https://www.diodes.com/part/view/PI3EQX7742AI" TargetMode="External"/><Relationship Id="rId_hyperlink_148" Type="http://schemas.openxmlformats.org/officeDocument/2006/relationships/hyperlink" Target="https://www.diodes.com/assets/Databriefs/PI3EQX7841-Product-Brief.pdf" TargetMode="External"/><Relationship Id="rId_hyperlink_149" Type="http://schemas.openxmlformats.org/officeDocument/2006/relationships/hyperlink" Target="https://www.diodes.com/part/view/PI3EQX7841" TargetMode="External"/><Relationship Id="rId_hyperlink_150" Type="http://schemas.openxmlformats.org/officeDocument/2006/relationships/hyperlink" Target="https://www.diodes.com/assets/Databriefs/PI3EQX8904-Product-Brief.pdf" TargetMode="External"/><Relationship Id="rId_hyperlink_151" Type="http://schemas.openxmlformats.org/officeDocument/2006/relationships/hyperlink" Target="https://www.diodes.com/part/view/PI3EQX8904" TargetMode="External"/><Relationship Id="rId_hyperlink_152" Type="http://schemas.openxmlformats.org/officeDocument/2006/relationships/hyperlink" Target="https://www.diodes.com/assets/Databriefs/PI3EQX8908A-Product-Brief.pdf" TargetMode="External"/><Relationship Id="rId_hyperlink_153" Type="http://schemas.openxmlformats.org/officeDocument/2006/relationships/hyperlink" Target="https://www.diodes.com/part/view/PI3EQX8908A" TargetMode="External"/><Relationship Id="rId_hyperlink_154" Type="http://schemas.openxmlformats.org/officeDocument/2006/relationships/hyperlink" Target="https://www.diodes.com/assets/Databriefs/PI3EQX8908A2-db2.pdf" TargetMode="External"/><Relationship Id="rId_hyperlink_155" Type="http://schemas.openxmlformats.org/officeDocument/2006/relationships/hyperlink" Target="https://www.diodes.com/part/view/PI3EQX8908A2" TargetMode="External"/><Relationship Id="rId_hyperlink_156" Type="http://schemas.openxmlformats.org/officeDocument/2006/relationships/hyperlink" Target="https://www.diodes.com/assets/Datasheets/PI3HDX1204B1.pdf" TargetMode="External"/><Relationship Id="rId_hyperlink_157" Type="http://schemas.openxmlformats.org/officeDocument/2006/relationships/hyperlink" Target="https://www.diodes.com/part/view/PI3HDX1204B1" TargetMode="External"/><Relationship Id="rId_hyperlink_158" Type="http://schemas.openxmlformats.org/officeDocument/2006/relationships/hyperlink" Target="https://www.diodes.com/assets/Databriefs/PI3HDX1204C-Product-Brief.pdf" TargetMode="External"/><Relationship Id="rId_hyperlink_159" Type="http://schemas.openxmlformats.org/officeDocument/2006/relationships/hyperlink" Target="https://www.diodes.com/part/view/PI3HDX1204C" TargetMode="External"/><Relationship Id="rId_hyperlink_160" Type="http://schemas.openxmlformats.org/officeDocument/2006/relationships/hyperlink" Target="https://www.diodes.com/assets/Databriefs/PI3HDX1204D-Product-Brief.pdf" TargetMode="External"/><Relationship Id="rId_hyperlink_161" Type="http://schemas.openxmlformats.org/officeDocument/2006/relationships/hyperlink" Target="https://www.diodes.com/part/view/PI3HDX1204D" TargetMode="External"/><Relationship Id="rId_hyperlink_162" Type="http://schemas.openxmlformats.org/officeDocument/2006/relationships/hyperlink" Target="https://www.diodes.com/assets/Databriefs/PI3HDX12211-Product-Brief.pdf" TargetMode="External"/><Relationship Id="rId_hyperlink_163" Type="http://schemas.openxmlformats.org/officeDocument/2006/relationships/hyperlink" Target="https://www.diodes.com/part/view/PI3HDX12211" TargetMode="External"/><Relationship Id="rId_hyperlink_164" Type="http://schemas.openxmlformats.org/officeDocument/2006/relationships/hyperlink" Target="https://www.diodes.com/assets/Databriefs/PI3HDX12211A-Product-Brief.pdf" TargetMode="External"/><Relationship Id="rId_hyperlink_165" Type="http://schemas.openxmlformats.org/officeDocument/2006/relationships/hyperlink" Target="https://www.diodes.com/part/view/PI3HDX12211A" TargetMode="External"/><Relationship Id="rId_hyperlink_166" Type="http://schemas.openxmlformats.org/officeDocument/2006/relationships/hyperlink" Target="https://www.diodes.com/assets/Databriefs/PI3HDX12212-Product-Brief.pdf" TargetMode="External"/><Relationship Id="rId_hyperlink_167" Type="http://schemas.openxmlformats.org/officeDocument/2006/relationships/hyperlink" Target="https://www.diodes.com/part/view/PI3HDX12212" TargetMode="External"/><Relationship Id="rId_hyperlink_168" Type="http://schemas.openxmlformats.org/officeDocument/2006/relationships/hyperlink" Target="https://www.diodes.com/assets/Databriefs/PI3HDX12221-Product-Brief.pdf" TargetMode="External"/><Relationship Id="rId_hyperlink_169" Type="http://schemas.openxmlformats.org/officeDocument/2006/relationships/hyperlink" Target="https://www.diodes.com/part/view/PI3HDX12221" TargetMode="External"/><Relationship Id="rId_hyperlink_170" Type="http://schemas.openxmlformats.org/officeDocument/2006/relationships/hyperlink" Target="https://www.diodes.com/assets/Databriefs/PI3HDX12221B-Product-Brief.pdf" TargetMode="External"/><Relationship Id="rId_hyperlink_171" Type="http://schemas.openxmlformats.org/officeDocument/2006/relationships/hyperlink" Target="https://www.diodes.com/part/view/PI3HDX12221B" TargetMode="External"/><Relationship Id="rId_hyperlink_172" Type="http://schemas.openxmlformats.org/officeDocument/2006/relationships/hyperlink" Target="https://www.diodes.com/assets/Datasheets/PI3HDX231.pdf" TargetMode="External"/><Relationship Id="rId_hyperlink_173" Type="http://schemas.openxmlformats.org/officeDocument/2006/relationships/hyperlink" Target="https://www.diodes.com/part/view/PI3HDX231" TargetMode="External"/><Relationship Id="rId_hyperlink_174" Type="http://schemas.openxmlformats.org/officeDocument/2006/relationships/hyperlink" Target="https://www.diodes.com/assets/Datasheets/PI3HDX612.pdf" TargetMode="External"/><Relationship Id="rId_hyperlink_175" Type="http://schemas.openxmlformats.org/officeDocument/2006/relationships/hyperlink" Target="https://www.diodes.com/part/view/PI3HDX612" TargetMode="External"/><Relationship Id="rId_hyperlink_176" Type="http://schemas.openxmlformats.org/officeDocument/2006/relationships/hyperlink" Target="https://www.diodes.com/assets/Databriefs/PI3UPI1608-Product-Brief.pdf" TargetMode="External"/><Relationship Id="rId_hyperlink_177" Type="http://schemas.openxmlformats.org/officeDocument/2006/relationships/hyperlink" Target="https://www.diodes.com/part/view/PI3UPI1608" TargetMode="External"/><Relationship Id="rId_hyperlink_178" Type="http://schemas.openxmlformats.org/officeDocument/2006/relationships/hyperlink" Target="https://www.diodes.com/assets/Datasheets/PI3WVR31310A.pdf" TargetMode="External"/><Relationship Id="rId_hyperlink_179" Type="http://schemas.openxmlformats.org/officeDocument/2006/relationships/hyperlink" Target="https://www.diodes.com/part/view/PI3WVR31310A" TargetMode="External"/><Relationship Id="rId_hyperlink_180" Type="http://schemas.openxmlformats.org/officeDocument/2006/relationships/hyperlink" Target="https://www.diodes.com/assets/Datasheets/PI5USB212.pdf" TargetMode="External"/><Relationship Id="rId_hyperlink_181" Type="http://schemas.openxmlformats.org/officeDocument/2006/relationships/hyperlink" Target="https://www.diodes.com/part/view/PI5USB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9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Data Rate (Gbps)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Lanes/Ports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Swing Max (mV)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Programming Interface(s)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Hyperlink("https://www.diodes.com/assets/Databriefs/PI1EQX512A-Product-Brief.pdf")</f>
        <v>https://www.diodes.com/assets/Databriefs/PI1EQX512A-Product-Brief.pdf</v>
      </c>
      <c r="C2" t="str">
        <f>Hyperlink("https://www.diodes.com/part/view/PI1EQX512A","PI1EQX512A")</f>
        <v>PI1EQX512A</v>
      </c>
      <c r="D2" t="s">
        <v>13</v>
      </c>
      <c r="E2" t="s">
        <v>14</v>
      </c>
      <c r="F2" t="s">
        <v>15</v>
      </c>
      <c r="G2">
        <v>2</v>
      </c>
      <c r="H2">
        <v>5</v>
      </c>
      <c r="I2">
        <v>1</v>
      </c>
      <c r="J2">
        <v>1200</v>
      </c>
      <c r="K2" t="s">
        <v>16</v>
      </c>
      <c r="L2" t="s">
        <v>17</v>
      </c>
    </row>
    <row r="3" spans="1:12">
      <c r="A3" t="s">
        <v>18</v>
      </c>
      <c r="B3" s="2" t="str">
        <f>Hyperlink("https://www.diodes.com/assets/Databriefs/PI2DPT1021-Product-Brief.pdf")</f>
        <v>https://www.diodes.com/assets/Databriefs/PI2DPT1021-Product-Brief.pdf</v>
      </c>
      <c r="C3" t="str">
        <f>Hyperlink("https://www.diodes.com/part/view/PI2DPT1021","PI2DPT1021")</f>
        <v>PI2DPT1021</v>
      </c>
      <c r="D3" t="s">
        <v>19</v>
      </c>
      <c r="E3" t="s">
        <v>20</v>
      </c>
      <c r="F3" t="s">
        <v>15</v>
      </c>
      <c r="G3">
        <v>4</v>
      </c>
      <c r="H3">
        <v>10</v>
      </c>
      <c r="I3">
        <v>4</v>
      </c>
      <c r="J3">
        <v>1200</v>
      </c>
      <c r="K3" t="s">
        <v>21</v>
      </c>
      <c r="L3" t="s">
        <v>22</v>
      </c>
    </row>
    <row r="4" spans="1:12">
      <c r="A4" t="s">
        <v>23</v>
      </c>
      <c r="B4" s="2" t="str">
        <f>Hyperlink("https://www.diodes.com/assets/Databriefs/PI2DPT821-Product-Brief.pdf")</f>
        <v>https://www.diodes.com/assets/Databriefs/PI2DPT821-Product-Brief.pdf</v>
      </c>
      <c r="C4" t="str">
        <f>Hyperlink("https://www.diodes.com/part/view/PI2DPT821","PI2DPT821")</f>
        <v>PI2DPT821</v>
      </c>
      <c r="D4" t="s">
        <v>24</v>
      </c>
      <c r="E4" t="s">
        <v>25</v>
      </c>
      <c r="F4" t="s">
        <v>15</v>
      </c>
      <c r="G4">
        <v>4</v>
      </c>
      <c r="H4">
        <v>8.1</v>
      </c>
      <c r="I4">
        <v>4</v>
      </c>
      <c r="J4">
        <v>1200</v>
      </c>
      <c r="K4" t="s">
        <v>21</v>
      </c>
      <c r="L4" t="s">
        <v>22</v>
      </c>
    </row>
    <row r="5" spans="1:12">
      <c r="A5" t="s">
        <v>26</v>
      </c>
      <c r="B5" s="2" t="str">
        <f>Hyperlink("https://www.diodes.com/assets/Databriefs/PI2DPX1066-Product-Brief.pdf")</f>
        <v>https://www.diodes.com/assets/Databriefs/PI2DPX1066-Product-Brief.pdf</v>
      </c>
      <c r="C5" t="str">
        <f>Hyperlink("https://www.diodes.com/part/view/PI2DPX1066","PI2DPX1066")</f>
        <v>PI2DPX1066</v>
      </c>
      <c r="D5" t="s">
        <v>27</v>
      </c>
      <c r="E5" t="s">
        <v>20</v>
      </c>
      <c r="F5" t="s">
        <v>15</v>
      </c>
      <c r="G5">
        <v>4</v>
      </c>
      <c r="H5">
        <v>10</v>
      </c>
      <c r="I5">
        <v>4</v>
      </c>
      <c r="J5">
        <v>900</v>
      </c>
      <c r="K5" t="s">
        <v>21</v>
      </c>
      <c r="L5" t="s">
        <v>28</v>
      </c>
    </row>
    <row r="6" spans="1:12">
      <c r="A6" t="s">
        <v>29</v>
      </c>
      <c r="B6" s="2" t="str">
        <f>Hyperlink("https://www.diodes.com/assets/Databriefs/PI2DPX1217-Product-Brief.pdf")</f>
        <v>https://www.diodes.com/assets/Databriefs/PI2DPX1217-Product-Brief.pdf</v>
      </c>
      <c r="C6" t="str">
        <f>Hyperlink("https://www.diodes.com/part/view/PI2DPX1217","PI2DPX1217")</f>
        <v>PI2DPX1217</v>
      </c>
      <c r="D6" t="s">
        <v>27</v>
      </c>
      <c r="E6" t="s">
        <v>20</v>
      </c>
      <c r="F6" t="s">
        <v>15</v>
      </c>
      <c r="G6">
        <v>4</v>
      </c>
      <c r="H6">
        <v>10</v>
      </c>
      <c r="I6">
        <v>4</v>
      </c>
      <c r="J6">
        <v>900</v>
      </c>
      <c r="K6" t="s">
        <v>21</v>
      </c>
      <c r="L6" t="s">
        <v>28</v>
      </c>
    </row>
    <row r="7" spans="1:12">
      <c r="A7" t="s">
        <v>30</v>
      </c>
      <c r="B7" s="2" t="str">
        <f>Hyperlink("https://www.diodes.com/assets/Databriefs/PI2DPX1263-Product-Brief.pdf")</f>
        <v>https://www.diodes.com/assets/Databriefs/PI2DPX1263-Product-Brief.pdf</v>
      </c>
      <c r="C7" t="str">
        <f>Hyperlink("https://www.diodes.com/part/view/PI2DPX1263","PI2DPX1263")</f>
        <v>PI2DPX1263</v>
      </c>
      <c r="D7" t="s">
        <v>31</v>
      </c>
      <c r="E7" t="s">
        <v>32</v>
      </c>
      <c r="F7" t="s">
        <v>15</v>
      </c>
      <c r="G7">
        <v>4</v>
      </c>
      <c r="H7">
        <v>10</v>
      </c>
      <c r="I7">
        <v>4</v>
      </c>
      <c r="J7">
        <v>900</v>
      </c>
      <c r="K7" t="s">
        <v>21</v>
      </c>
      <c r="L7" t="s">
        <v>28</v>
      </c>
    </row>
    <row r="8" spans="1:12">
      <c r="A8" t="s">
        <v>33</v>
      </c>
      <c r="B8" s="2" t="str">
        <f>Hyperlink("https://www.diodes.com/assets/Databriefs/PI2DPX2020-Product-Brief.pdf")</f>
        <v>https://www.diodes.com/assets/Databriefs/PI2DPX2020-Product-Brief.pdf</v>
      </c>
      <c r="C8" t="str">
        <f>Hyperlink("https://www.diodes.com/part/view/PI2DPX2020","PI2DPX2020")</f>
        <v>PI2DPX2020</v>
      </c>
      <c r="D8" t="s">
        <v>34</v>
      </c>
      <c r="E8" t="s">
        <v>35</v>
      </c>
      <c r="F8" t="s">
        <v>15</v>
      </c>
      <c r="G8">
        <v>4</v>
      </c>
      <c r="H8">
        <v>20</v>
      </c>
      <c r="I8">
        <v>4</v>
      </c>
      <c r="J8">
        <v>1000</v>
      </c>
      <c r="K8" t="s">
        <v>21</v>
      </c>
      <c r="L8" t="s">
        <v>36</v>
      </c>
    </row>
    <row r="9" spans="1:12">
      <c r="A9" t="s">
        <v>37</v>
      </c>
      <c r="B9" s="2" t="str">
        <f>Hyperlink("https://www.diodes.com/assets/Databriefs/PI2DPX2023-Product-Brief.pdf")</f>
        <v>https://www.diodes.com/assets/Databriefs/PI2DPX2023-Product-Brief.pdf</v>
      </c>
      <c r="C9" t="str">
        <f>Hyperlink("https://www.diodes.com/part/view/PI2DPX2023","PI2DPX2023")</f>
        <v>PI2DPX2023</v>
      </c>
      <c r="D9" t="s">
        <v>38</v>
      </c>
      <c r="E9" t="s">
        <v>32</v>
      </c>
      <c r="F9" t="s">
        <v>15</v>
      </c>
      <c r="G9">
        <v>4</v>
      </c>
      <c r="H9">
        <v>20</v>
      </c>
      <c r="I9">
        <v>4</v>
      </c>
      <c r="J9">
        <v>1000</v>
      </c>
      <c r="K9" t="s">
        <v>16</v>
      </c>
      <c r="L9" t="s">
        <v>36</v>
      </c>
    </row>
    <row r="10" spans="1:12">
      <c r="A10" t="s">
        <v>39</v>
      </c>
      <c r="B10" s="2" t="str">
        <f>Hyperlink("https://www.diodes.com/assets/Databriefs/PI2DPX2063A-Product-Brief.pdf")</f>
        <v>https://www.diodes.com/assets/Databriefs/PI2DPX2063A-Product-Brief.pdf</v>
      </c>
      <c r="C10" t="str">
        <f>Hyperlink("https://www.diodes.com/part/view/PI2DPX2063A","PI2DPX2063A")</f>
        <v>PI2DPX2063A</v>
      </c>
      <c r="D10" t="s">
        <v>40</v>
      </c>
      <c r="E10" t="s">
        <v>32</v>
      </c>
      <c r="F10" t="s">
        <v>15</v>
      </c>
      <c r="G10">
        <v>4</v>
      </c>
      <c r="H10">
        <v>20</v>
      </c>
      <c r="I10">
        <v>4</v>
      </c>
      <c r="J10">
        <v>1000</v>
      </c>
      <c r="K10" t="s">
        <v>21</v>
      </c>
      <c r="L10" t="s">
        <v>36</v>
      </c>
    </row>
    <row r="11" spans="1:12">
      <c r="A11" t="s">
        <v>41</v>
      </c>
      <c r="B11" s="2" t="str">
        <f>Hyperlink("https://www.diodes.com/assets/Databriefs/PI2EQX16924-Product-Brief.pdf")</f>
        <v>https://www.diodes.com/assets/Databriefs/PI2EQX16924-Product-Brief.pdf</v>
      </c>
      <c r="C11" t="str">
        <f>Hyperlink("https://www.diodes.com/part/view/PI2EQX16924","PI2EQX16924")</f>
        <v>PI2EQX16924</v>
      </c>
      <c r="D11" t="s">
        <v>42</v>
      </c>
      <c r="F11" t="s">
        <v>15</v>
      </c>
      <c r="G11" t="s">
        <v>43</v>
      </c>
      <c r="H11">
        <v>16</v>
      </c>
      <c r="I11" t="s">
        <v>43</v>
      </c>
      <c r="K11" t="s">
        <v>44</v>
      </c>
      <c r="L11" t="s">
        <v>28</v>
      </c>
    </row>
    <row r="12" spans="1:12">
      <c r="A12" t="s">
        <v>45</v>
      </c>
      <c r="B12" s="2" t="str">
        <f>Hyperlink("https://www.diodes.com/assets/Datasheets/PI2EQX22024.pdf")</f>
        <v>https://www.diodes.com/assets/Datasheets/PI2EQX22024.pdf</v>
      </c>
      <c r="C12" t="str">
        <f>Hyperlink("https://www.diodes.com/part/view/PI2EQX22024","PI2EQX22024")</f>
        <v>PI2EQX22024</v>
      </c>
      <c r="D12" t="s">
        <v>46</v>
      </c>
      <c r="F12" t="s">
        <v>15</v>
      </c>
      <c r="G12">
        <v>4</v>
      </c>
      <c r="H12">
        <v>10</v>
      </c>
      <c r="I12">
        <v>4</v>
      </c>
      <c r="J12">
        <v>1200</v>
      </c>
      <c r="K12" t="s">
        <v>47</v>
      </c>
      <c r="L12" t="s">
        <v>22</v>
      </c>
    </row>
    <row r="13" spans="1:12">
      <c r="A13" t="s">
        <v>48</v>
      </c>
      <c r="B13" s="2" t="str">
        <f>Hyperlink("https://www.diodes.com/assets/Databriefs/PI2EQX502T-Prod-Brief.pdf")</f>
        <v>https://www.diodes.com/assets/Databriefs/PI2EQX502T-Prod-Brief.pdf</v>
      </c>
      <c r="C13" t="str">
        <f>Hyperlink("https://www.diodes.com/part/view/PI2EQX502T","PI2EQX502T")</f>
        <v>PI2EQX502T</v>
      </c>
      <c r="D13" t="s">
        <v>49</v>
      </c>
      <c r="E13" t="s">
        <v>50</v>
      </c>
      <c r="F13" t="s">
        <v>15</v>
      </c>
      <c r="G13">
        <v>2</v>
      </c>
      <c r="H13">
        <v>5</v>
      </c>
      <c r="I13">
        <v>1</v>
      </c>
      <c r="J13">
        <v>1100</v>
      </c>
      <c r="K13" t="s">
        <v>16</v>
      </c>
      <c r="L13" t="s">
        <v>51</v>
      </c>
    </row>
    <row r="14" spans="1:12">
      <c r="A14" t="s">
        <v>52</v>
      </c>
      <c r="B14" s="2" t="str">
        <f>Hyperlink("https://www.diodes.com/assets/Databriefs/PI2EQX510T-Product-Brief.pdf")</f>
        <v>https://www.diodes.com/assets/Databriefs/PI2EQX510T-Product-Brief.pdf</v>
      </c>
      <c r="C14" t="str">
        <f>Hyperlink("https://www.diodes.com/part/view/PI2EQX510T","PI2EQX510T")</f>
        <v>PI2EQX510T</v>
      </c>
      <c r="D14" t="s">
        <v>53</v>
      </c>
      <c r="E14" t="s">
        <v>50</v>
      </c>
      <c r="F14" t="s">
        <v>15</v>
      </c>
      <c r="G14">
        <v>1</v>
      </c>
      <c r="H14">
        <v>5</v>
      </c>
      <c r="I14">
        <v>0.5</v>
      </c>
      <c r="J14">
        <v>1100</v>
      </c>
      <c r="K14" t="s">
        <v>16</v>
      </c>
    </row>
    <row r="15" spans="1:12">
      <c r="A15" t="s">
        <v>54</v>
      </c>
      <c r="B15" s="2" t="str">
        <f>Hyperlink("https://www.diodes.com/assets/Databriefs/PI2EQX511E-Prod-Brief.pdf")</f>
        <v>https://www.diodes.com/assets/Databriefs/PI2EQX511E-Prod-Brief.pdf</v>
      </c>
      <c r="C15" t="str">
        <f>Hyperlink("https://www.diodes.com/part/view/PI2EQX511E","PI2EQX511E")</f>
        <v>PI2EQX511E</v>
      </c>
      <c r="D15" t="s">
        <v>55</v>
      </c>
      <c r="E15" t="s">
        <v>14</v>
      </c>
      <c r="F15" t="s">
        <v>15</v>
      </c>
      <c r="G15">
        <v>1</v>
      </c>
      <c r="H15">
        <v>5</v>
      </c>
      <c r="I15">
        <v>0.5</v>
      </c>
      <c r="J15">
        <v>1200</v>
      </c>
      <c r="K15" t="s">
        <v>16</v>
      </c>
      <c r="L15" t="s">
        <v>56</v>
      </c>
    </row>
    <row r="16" spans="1:12">
      <c r="A16" t="s">
        <v>57</v>
      </c>
      <c r="B16" s="2" t="str">
        <f>Hyperlink("https://www.diodes.com/assets/Databriefs/PI2EQX5964-Prod-Brief.pdf")</f>
        <v>https://www.diodes.com/assets/Databriefs/PI2EQX5964-Prod-Brief.pdf</v>
      </c>
      <c r="C16" t="str">
        <f>Hyperlink("https://www.diodes.com/part/view/PI2EQX5964","PI2EQX5964")</f>
        <v>PI2EQX5964</v>
      </c>
      <c r="D16" t="s">
        <v>58</v>
      </c>
      <c r="F16" t="s">
        <v>15</v>
      </c>
      <c r="G16">
        <v>8</v>
      </c>
      <c r="H16" t="s">
        <v>59</v>
      </c>
      <c r="I16">
        <v>4</v>
      </c>
      <c r="J16">
        <v>1100</v>
      </c>
      <c r="K16" t="s">
        <v>60</v>
      </c>
      <c r="L16" t="s">
        <v>61</v>
      </c>
    </row>
    <row r="17" spans="1:12">
      <c r="A17" t="s">
        <v>62</v>
      </c>
      <c r="B17" s="2" t="str">
        <f>Hyperlink("https://www.diodes.com/assets/Databriefs/PI2EQX5984_db.pdf")</f>
        <v>https://www.diodes.com/assets/Databriefs/PI2EQX5984_db.pdf</v>
      </c>
      <c r="C17" t="str">
        <f>Hyperlink("https://www.diodes.com/part/view/PI2EQX5984","PI2EQX5984")</f>
        <v>PI2EQX5984</v>
      </c>
      <c r="D17" t="s">
        <v>58</v>
      </c>
      <c r="E17" t="s">
        <v>63</v>
      </c>
      <c r="F17" t="s">
        <v>15</v>
      </c>
      <c r="G17">
        <v>8</v>
      </c>
      <c r="H17" t="s">
        <v>59</v>
      </c>
      <c r="I17">
        <v>4</v>
      </c>
      <c r="J17">
        <v>1100</v>
      </c>
      <c r="K17" t="s">
        <v>60</v>
      </c>
      <c r="L17" t="s">
        <v>64</v>
      </c>
    </row>
    <row r="18" spans="1:12">
      <c r="A18" t="s">
        <v>65</v>
      </c>
      <c r="B18" s="2" t="str">
        <f>Hyperlink("https://www.diodes.com/assets/Datasheets/PI2EQX638.pdf")</f>
        <v>https://www.diodes.com/assets/Datasheets/PI2EQX638.pdf</v>
      </c>
      <c r="C18" t="str">
        <f>Hyperlink("https://www.diodes.com/part/view/PI2EQX638","PI2EQX638")</f>
        <v>PI2EQX638</v>
      </c>
      <c r="D18" t="s">
        <v>66</v>
      </c>
      <c r="F18" t="s">
        <v>15</v>
      </c>
      <c r="G18" t="s">
        <v>67</v>
      </c>
      <c r="H18">
        <v>5</v>
      </c>
      <c r="I18" t="s">
        <v>68</v>
      </c>
      <c r="J18" t="s">
        <v>69</v>
      </c>
      <c r="K18" t="s">
        <v>16</v>
      </c>
      <c r="L18" t="s">
        <v>70</v>
      </c>
    </row>
    <row r="19" spans="1:12">
      <c r="A19" t="s">
        <v>71</v>
      </c>
      <c r="B19" s="2" t="str">
        <f>Hyperlink("https://www.diodes.com/assets/Databriefs/PI2EQX6811ProdBrief.pdf")</f>
        <v>https://www.diodes.com/assets/Databriefs/PI2EQX6811ProdBrief.pdf</v>
      </c>
      <c r="C19" t="str">
        <f>Hyperlink("https://www.diodes.com/part/view/PI2EQX6811","PI2EQX6811")</f>
        <v>PI2EQX6811</v>
      </c>
      <c r="D19" t="s">
        <v>72</v>
      </c>
      <c r="E19" t="s">
        <v>73</v>
      </c>
      <c r="F19" t="s">
        <v>15</v>
      </c>
      <c r="G19">
        <v>2</v>
      </c>
      <c r="H19">
        <v>6.5</v>
      </c>
      <c r="I19">
        <v>1</v>
      </c>
      <c r="J19">
        <v>1200</v>
      </c>
      <c r="K19" t="s">
        <v>60</v>
      </c>
    </row>
    <row r="20" spans="1:12">
      <c r="A20" t="s">
        <v>74</v>
      </c>
      <c r="B20" s="2" t="str">
        <f>Hyperlink("https://www.diodes.com/assets/Datasheets/PI2EQX6812.pdf")</f>
        <v>https://www.diodes.com/assets/Datasheets/PI2EQX6812.pdf</v>
      </c>
      <c r="C20" t="str">
        <f>Hyperlink("https://www.diodes.com/part/view/PI2EQX6812","PI2EQX6812")</f>
        <v>PI2EQX6812</v>
      </c>
      <c r="D20" t="s">
        <v>75</v>
      </c>
      <c r="E20" t="s">
        <v>76</v>
      </c>
      <c r="F20" t="s">
        <v>15</v>
      </c>
      <c r="G20">
        <v>4</v>
      </c>
      <c r="H20">
        <v>6.5</v>
      </c>
      <c r="I20">
        <v>2</v>
      </c>
      <c r="J20">
        <v>1200</v>
      </c>
      <c r="K20" t="s">
        <v>60</v>
      </c>
      <c r="L20" t="s">
        <v>77</v>
      </c>
    </row>
    <row r="21" spans="1:12">
      <c r="A21" t="s">
        <v>78</v>
      </c>
      <c r="B21" s="2" t="str">
        <f>Hyperlink("https://www.diodes.com/assets/Datasheets/PI2EQX6874.pdf")</f>
        <v>https://www.diodes.com/assets/Datasheets/PI2EQX6874.pdf</v>
      </c>
      <c r="C21" t="str">
        <f>Hyperlink("https://www.diodes.com/part/view/PI2EQX6874","PI2EQX6874")</f>
        <v>PI2EQX6874</v>
      </c>
      <c r="D21" t="s">
        <v>79</v>
      </c>
      <c r="E21" t="s">
        <v>80</v>
      </c>
      <c r="F21" t="s">
        <v>15</v>
      </c>
      <c r="G21">
        <v>8</v>
      </c>
      <c r="H21">
        <v>6.5</v>
      </c>
      <c r="I21">
        <v>4</v>
      </c>
      <c r="J21">
        <v>1000</v>
      </c>
      <c r="K21" t="s">
        <v>21</v>
      </c>
      <c r="L21" t="s">
        <v>61</v>
      </c>
    </row>
    <row r="22" spans="1:12">
      <c r="A22" t="s">
        <v>81</v>
      </c>
      <c r="B22" s="2" t="str">
        <f>Hyperlink("https://www.diodes.com/assets/Databriefs/PI2EQX862-Product-Brief.pdf")</f>
        <v>https://www.diodes.com/assets/Databriefs/PI2EQX862-Product-Brief.pdf</v>
      </c>
      <c r="C22" t="str">
        <f>Hyperlink("https://www.diodes.com/part/view/PI2EQX862","PI2EQX862")</f>
        <v>PI2EQX862</v>
      </c>
      <c r="D22" t="s">
        <v>82</v>
      </c>
      <c r="E22" t="s">
        <v>83</v>
      </c>
      <c r="F22" t="s">
        <v>15</v>
      </c>
      <c r="G22">
        <v>2</v>
      </c>
      <c r="H22">
        <v>6</v>
      </c>
      <c r="I22">
        <v>1</v>
      </c>
      <c r="J22">
        <v>1200</v>
      </c>
      <c r="K22" t="s">
        <v>16</v>
      </c>
      <c r="L22" t="s">
        <v>17</v>
      </c>
    </row>
    <row r="23" spans="1:12">
      <c r="A23" t="s">
        <v>84</v>
      </c>
      <c r="B23" s="2" t="str">
        <f>Hyperlink("https://www.diodes.com/assets/Datasheets/PI2MEQX2503.pdf")</f>
        <v>https://www.diodes.com/assets/Datasheets/PI2MEQX2503.pdf</v>
      </c>
      <c r="C23" t="str">
        <f>Hyperlink("https://www.diodes.com/part/view/PI2MEQX2503","PI2MEQX2503")</f>
        <v>PI2MEQX2503</v>
      </c>
      <c r="D23" t="s">
        <v>85</v>
      </c>
      <c r="F23" t="s">
        <v>15</v>
      </c>
      <c r="G23" t="s">
        <v>86</v>
      </c>
      <c r="H23">
        <v>2.5</v>
      </c>
      <c r="I23">
        <v>1</v>
      </c>
      <c r="J23">
        <v>275</v>
      </c>
      <c r="K23" t="s">
        <v>87</v>
      </c>
      <c r="L23" t="s">
        <v>88</v>
      </c>
    </row>
    <row r="24" spans="1:12">
      <c r="A24" t="s">
        <v>89</v>
      </c>
      <c r="B24" s="2" t="str">
        <f>Hyperlink("https://www.diodes.com/assets/Datasheets/PI2MEQX2505.pdf")</f>
        <v>https://www.diodes.com/assets/Datasheets/PI2MEQX2505.pdf</v>
      </c>
      <c r="C24" t="str">
        <f>Hyperlink("https://www.diodes.com/part/view/PI2MEQX2505","PI2MEQX2505")</f>
        <v>PI2MEQX2505</v>
      </c>
      <c r="D24" t="s">
        <v>90</v>
      </c>
      <c r="F24" t="s">
        <v>15</v>
      </c>
      <c r="G24" t="s">
        <v>91</v>
      </c>
      <c r="H24">
        <v>2.5</v>
      </c>
      <c r="I24">
        <v>1</v>
      </c>
      <c r="J24">
        <v>275</v>
      </c>
      <c r="K24" t="s">
        <v>87</v>
      </c>
      <c r="L24" t="s">
        <v>92</v>
      </c>
    </row>
    <row r="25" spans="1:12">
      <c r="A25" t="s">
        <v>93</v>
      </c>
      <c r="B25" s="2" t="str">
        <f>Hyperlink("https://www.diodes.com/assets/Datasheets/PI3DPX1203B.pdf")</f>
        <v>https://www.diodes.com/assets/Datasheets/PI3DPX1203B.pdf</v>
      </c>
      <c r="C25" t="str">
        <f>Hyperlink("https://www.diodes.com/part/view/PI3DPX1203B","PI3DPX1203B")</f>
        <v>PI3DPX1203B</v>
      </c>
      <c r="D25" t="s">
        <v>94</v>
      </c>
      <c r="E25" t="s">
        <v>32</v>
      </c>
      <c r="F25" t="s">
        <v>15</v>
      </c>
      <c r="G25">
        <v>4</v>
      </c>
      <c r="H25">
        <v>8.1</v>
      </c>
      <c r="I25">
        <v>4</v>
      </c>
      <c r="J25">
        <v>1280</v>
      </c>
      <c r="K25" t="s">
        <v>60</v>
      </c>
      <c r="L25" t="s">
        <v>95</v>
      </c>
    </row>
    <row r="26" spans="1:12">
      <c r="A26" t="s">
        <v>96</v>
      </c>
      <c r="B26" s="2" t="str">
        <f>Hyperlink("https://www.diodes.com/assets/Databriefs/PI3DPX1203C-Product-Brief.pdf")</f>
        <v>https://www.diodes.com/assets/Databriefs/PI3DPX1203C-Product-Brief.pdf</v>
      </c>
      <c r="C26" t="str">
        <f>Hyperlink("https://www.diodes.com/part/view/PI3DPX1203C","PI3DPX1203C")</f>
        <v>PI3DPX1203C</v>
      </c>
      <c r="D26" t="s">
        <v>94</v>
      </c>
      <c r="E26" t="s">
        <v>32</v>
      </c>
      <c r="F26" t="s">
        <v>15</v>
      </c>
      <c r="G26">
        <v>4</v>
      </c>
      <c r="H26">
        <v>8.1</v>
      </c>
      <c r="I26">
        <v>4</v>
      </c>
      <c r="J26">
        <v>1280</v>
      </c>
      <c r="K26" t="s">
        <v>60</v>
      </c>
      <c r="L26" t="s">
        <v>95</v>
      </c>
    </row>
    <row r="27" spans="1:12">
      <c r="A27" t="s">
        <v>97</v>
      </c>
      <c r="B27" s="2" t="str">
        <f>Hyperlink("https://www.diodes.com/assets/Databriefs/PI3DPX1205A1-Product-Brief.pdf")</f>
        <v>https://www.diodes.com/assets/Databriefs/PI3DPX1205A1-Product-Brief.pdf</v>
      </c>
      <c r="C27" t="str">
        <f>Hyperlink("https://www.diodes.com/part/view/PI3DPX1205A1","PI3DPX1205A1")</f>
        <v>PI3DPX1205A1</v>
      </c>
      <c r="D27" t="s">
        <v>98</v>
      </c>
      <c r="E27" t="s">
        <v>20</v>
      </c>
      <c r="F27" t="s">
        <v>15</v>
      </c>
      <c r="G27" t="s">
        <v>99</v>
      </c>
      <c r="H27">
        <v>10</v>
      </c>
      <c r="I27" t="s">
        <v>99</v>
      </c>
      <c r="J27">
        <v>1200</v>
      </c>
      <c r="K27" t="s">
        <v>60</v>
      </c>
      <c r="L27" t="s">
        <v>100</v>
      </c>
    </row>
    <row r="28" spans="1:12">
      <c r="A28" t="s">
        <v>101</v>
      </c>
      <c r="B28" s="2" t="str">
        <f>Hyperlink("https://www.diodes.com/assets/Databriefs/PI3DPX1207B1-Product-Brief.pdf")</f>
        <v>https://www.diodes.com/assets/Databriefs/PI3DPX1207B1-Product-Brief.pdf</v>
      </c>
      <c r="C28" t="str">
        <f>Hyperlink("https://www.diodes.com/part/view/PI3DPX1207B1","PI3DPX1207B1")</f>
        <v>PI3DPX1207B1</v>
      </c>
      <c r="D28" t="s">
        <v>102</v>
      </c>
      <c r="E28" t="s">
        <v>20</v>
      </c>
      <c r="F28" t="s">
        <v>15</v>
      </c>
      <c r="G28">
        <v>4</v>
      </c>
      <c r="H28">
        <v>10</v>
      </c>
      <c r="I28">
        <v>4</v>
      </c>
      <c r="J28">
        <v>1200</v>
      </c>
      <c r="K28" t="s">
        <v>60</v>
      </c>
      <c r="L28" t="s">
        <v>77</v>
      </c>
    </row>
    <row r="29" spans="1:12">
      <c r="A29" t="s">
        <v>103</v>
      </c>
      <c r="B29" s="2" t="str">
        <f>Hyperlink("https://www.diodes.com/assets/Databriefs/PI3DPX1207C-Product-Brief.pdf")</f>
        <v>https://www.diodes.com/assets/Databriefs/PI3DPX1207C-Product-Brief.pdf</v>
      </c>
      <c r="C29" t="str">
        <f>Hyperlink("https://www.diodes.com/part/view/PI3DPX1207C","PI3DPX1207C")</f>
        <v>PI3DPX1207C</v>
      </c>
      <c r="D29" t="s">
        <v>104</v>
      </c>
      <c r="E29" t="s">
        <v>20</v>
      </c>
      <c r="F29" t="s">
        <v>15</v>
      </c>
      <c r="G29">
        <v>4</v>
      </c>
      <c r="H29">
        <v>10</v>
      </c>
      <c r="I29">
        <v>4</v>
      </c>
      <c r="J29">
        <v>1200</v>
      </c>
      <c r="K29" t="s">
        <v>60</v>
      </c>
      <c r="L29" t="s">
        <v>77</v>
      </c>
    </row>
    <row r="30" spans="1:12">
      <c r="A30" t="s">
        <v>105</v>
      </c>
      <c r="B30" s="2" t="str">
        <f>Hyperlink("https://www.diodes.com/assets/Databriefs/PI3DPX1207Q-Product-Brief.pdf")</f>
        <v>https://www.diodes.com/assets/Databriefs/PI3DPX1207Q-Product-Brief.pdf</v>
      </c>
      <c r="C30" t="str">
        <f>Hyperlink("https://www.diodes.com/part/view/PI3DPX1207Q","PI3DPX1207Q")</f>
        <v>PI3DPX1207Q</v>
      </c>
      <c r="D30" t="s">
        <v>106</v>
      </c>
      <c r="E30" t="s">
        <v>20</v>
      </c>
      <c r="F30" t="s">
        <v>107</v>
      </c>
      <c r="G30">
        <v>4</v>
      </c>
      <c r="H30">
        <v>10</v>
      </c>
      <c r="I30">
        <v>4</v>
      </c>
      <c r="J30">
        <v>1200</v>
      </c>
      <c r="K30" t="s">
        <v>60</v>
      </c>
      <c r="L30" t="s">
        <v>77</v>
      </c>
    </row>
    <row r="31" spans="1:12">
      <c r="A31" t="s">
        <v>108</v>
      </c>
      <c r="B31" s="2" t="str">
        <f>Hyperlink("https://www.diodes.com/assets/Databriefs/PI3DPX1225-Product-Brief.pdf")</f>
        <v>https://www.diodes.com/assets/Databriefs/PI3DPX1225-Product-Brief.pdf</v>
      </c>
      <c r="C31" t="str">
        <f>Hyperlink("https://www.diodes.com/part/view/PI3DPX1225","PI3DPX1225")</f>
        <v>PI3DPX1225</v>
      </c>
      <c r="D31" t="s">
        <v>109</v>
      </c>
      <c r="E31" t="s">
        <v>20</v>
      </c>
      <c r="F31" t="s">
        <v>15</v>
      </c>
      <c r="G31" t="s">
        <v>110</v>
      </c>
      <c r="H31">
        <v>13.5</v>
      </c>
      <c r="I31" t="s">
        <v>110</v>
      </c>
      <c r="J31">
        <v>1200</v>
      </c>
      <c r="K31" t="s">
        <v>87</v>
      </c>
      <c r="L31" t="s">
        <v>100</v>
      </c>
    </row>
    <row r="32" spans="1:12">
      <c r="A32" t="s">
        <v>111</v>
      </c>
      <c r="B32" s="2" t="str">
        <f>Hyperlink("https://www.diodes.com/assets/Databriefs/PI3DPX1225Q-Product-Brief.pdf")</f>
        <v>https://www.diodes.com/assets/Databriefs/PI3DPX1225Q-Product-Brief.pdf</v>
      </c>
      <c r="C32" t="str">
        <f>Hyperlink("https://www.diodes.com/part/view/PI3DPX1225Q","PI3DPX1225Q")</f>
        <v>PI3DPX1225Q</v>
      </c>
      <c r="D32" t="s">
        <v>112</v>
      </c>
      <c r="E32" t="s">
        <v>20</v>
      </c>
      <c r="F32" t="s">
        <v>107</v>
      </c>
      <c r="G32" t="s">
        <v>110</v>
      </c>
      <c r="H32">
        <v>10</v>
      </c>
      <c r="I32" t="s">
        <v>110</v>
      </c>
      <c r="J32">
        <v>1200</v>
      </c>
      <c r="K32" t="s">
        <v>87</v>
      </c>
      <c r="L32" t="s">
        <v>100</v>
      </c>
    </row>
    <row r="33" spans="1:12">
      <c r="A33" t="s">
        <v>113</v>
      </c>
      <c r="B33" s="2" t="str">
        <f>Hyperlink("https://www.diodes.com/assets/Databriefs/PI3DPX20012-Product-Brief.pdf")</f>
        <v>https://www.diodes.com/assets/Databriefs/PI3DPX20012-Product-Brief.pdf</v>
      </c>
      <c r="C33" t="str">
        <f>Hyperlink("https://www.diodes.com/part/view/PI3DPX20012","PI3DPX20012")</f>
        <v>PI3DPX20012</v>
      </c>
      <c r="D33" t="s">
        <v>114</v>
      </c>
      <c r="E33" t="s">
        <v>32</v>
      </c>
      <c r="F33" t="s">
        <v>15</v>
      </c>
      <c r="G33" t="s">
        <v>115</v>
      </c>
      <c r="H33">
        <v>20</v>
      </c>
      <c r="I33" t="s">
        <v>115</v>
      </c>
      <c r="J33">
        <v>1200</v>
      </c>
      <c r="K33" t="s">
        <v>60</v>
      </c>
      <c r="L33" t="s">
        <v>116</v>
      </c>
    </row>
    <row r="34" spans="1:12">
      <c r="A34" t="s">
        <v>117</v>
      </c>
      <c r="B34" s="2" t="str">
        <f>Hyperlink("https://www.diodes.com/assets/Databriefs/PI3DPX20021-Product-Brief.pdf")</f>
        <v>https://www.diodes.com/assets/Databriefs/PI3DPX20021-Product-Brief.pdf</v>
      </c>
      <c r="C34" t="str">
        <f>Hyperlink("https://www.diodes.com/part/view/PI3DPX20021","PI3DPX20021")</f>
        <v>PI3DPX20021</v>
      </c>
      <c r="D34" t="s">
        <v>118</v>
      </c>
      <c r="E34" t="s">
        <v>32</v>
      </c>
      <c r="F34" t="s">
        <v>15</v>
      </c>
      <c r="G34" t="s">
        <v>119</v>
      </c>
      <c r="H34">
        <v>20</v>
      </c>
      <c r="I34" t="s">
        <v>119</v>
      </c>
      <c r="J34">
        <v>1200</v>
      </c>
      <c r="K34" t="s">
        <v>60</v>
      </c>
      <c r="L34" t="s">
        <v>116</v>
      </c>
    </row>
    <row r="35" spans="1:12">
      <c r="A35" t="s">
        <v>120</v>
      </c>
      <c r="B35" s="2" t="str">
        <f>Hyperlink("https://www.diodes.com/assets/Databriefs/PI3DPX8100-Product-Brief.pdf")</f>
        <v>https://www.diodes.com/assets/Databriefs/PI3DPX8100-Product-Brief.pdf</v>
      </c>
      <c r="C35" t="str">
        <f>Hyperlink("https://www.diodes.com/part/view/PI3DPX8100","PI3DPX8100")</f>
        <v>PI3DPX8100</v>
      </c>
      <c r="D35" t="s">
        <v>121</v>
      </c>
      <c r="E35" t="s">
        <v>32</v>
      </c>
      <c r="F35" t="s">
        <v>15</v>
      </c>
      <c r="G35" t="s">
        <v>119</v>
      </c>
      <c r="H35">
        <v>8.1</v>
      </c>
      <c r="I35" t="s">
        <v>119</v>
      </c>
      <c r="J35">
        <v>1200</v>
      </c>
      <c r="K35" t="s">
        <v>16</v>
      </c>
      <c r="L35" t="s">
        <v>116</v>
      </c>
    </row>
    <row r="36" spans="1:12">
      <c r="A36" t="s">
        <v>122</v>
      </c>
      <c r="B36" s="2" t="str">
        <f>Hyperlink("https://www.diodes.com/assets/Databriefs/PI3DPX8112-Product-Brief.pdf")</f>
        <v>https://www.diodes.com/assets/Databriefs/PI3DPX8112-Product-Brief.pdf</v>
      </c>
      <c r="C36" t="str">
        <f>Hyperlink("https://www.diodes.com/part/view/PI3DPX8112","PI3DPX8112")</f>
        <v>PI3DPX8112</v>
      </c>
      <c r="D36" t="s">
        <v>123</v>
      </c>
      <c r="E36" t="s">
        <v>32</v>
      </c>
      <c r="F36" t="s">
        <v>15</v>
      </c>
      <c r="G36" t="s">
        <v>115</v>
      </c>
      <c r="H36">
        <v>13.5</v>
      </c>
      <c r="I36" t="s">
        <v>115</v>
      </c>
      <c r="J36">
        <v>1200</v>
      </c>
      <c r="K36" t="s">
        <v>16</v>
      </c>
      <c r="L36" t="s">
        <v>116</v>
      </c>
    </row>
    <row r="37" spans="1:12">
      <c r="A37" t="s">
        <v>124</v>
      </c>
      <c r="B37" s="2" t="str">
        <f>Hyperlink("https://www.diodes.com/assets/Databriefs/PI3DPX8121-Product-Brief.pdf")</f>
        <v>https://www.diodes.com/assets/Databriefs/PI3DPX8121-Product-Brief.pdf</v>
      </c>
      <c r="C37" t="str">
        <f>Hyperlink("https://www.diodes.com/part/view/PI3DPX8121","PI3DPX8121")</f>
        <v>PI3DPX8121</v>
      </c>
      <c r="D37" t="s">
        <v>125</v>
      </c>
      <c r="E37" t="s">
        <v>32</v>
      </c>
      <c r="F37" t="s">
        <v>15</v>
      </c>
      <c r="G37" t="s">
        <v>119</v>
      </c>
      <c r="H37">
        <v>13.5</v>
      </c>
      <c r="I37" t="s">
        <v>119</v>
      </c>
      <c r="J37">
        <v>1200</v>
      </c>
      <c r="K37" t="s">
        <v>16</v>
      </c>
      <c r="L37" t="s">
        <v>116</v>
      </c>
    </row>
    <row r="38" spans="1:12">
      <c r="A38" t="s">
        <v>126</v>
      </c>
      <c r="B38" s="2" t="str">
        <f>Hyperlink("https://www.diodes.com/assets/Datasheets/PI3EQX1002B1.pdf")</f>
        <v>https://www.diodes.com/assets/Datasheets/PI3EQX1002B1.pdf</v>
      </c>
      <c r="C38" t="str">
        <f>Hyperlink("https://www.diodes.com/part/view/PI3EQX1002B1","PI3EQX1002B1")</f>
        <v>PI3EQX1002B1</v>
      </c>
      <c r="D38" t="s">
        <v>127</v>
      </c>
      <c r="E38" t="s">
        <v>128</v>
      </c>
      <c r="F38" t="s">
        <v>15</v>
      </c>
      <c r="G38">
        <v>4</v>
      </c>
      <c r="H38">
        <v>10</v>
      </c>
      <c r="I38" t="s">
        <v>129</v>
      </c>
      <c r="J38" t="s">
        <v>69</v>
      </c>
      <c r="K38" t="s">
        <v>16</v>
      </c>
      <c r="L38" t="s">
        <v>130</v>
      </c>
    </row>
    <row r="39" spans="1:12">
      <c r="A39" t="s">
        <v>131</v>
      </c>
      <c r="B39" s="2" t="str">
        <f>Hyperlink("https://www.diodes.com/assets/Databriefs/PI3EQX1002E-Product-Brief.pdf")</f>
        <v>https://www.diodes.com/assets/Databriefs/PI3EQX1002E-Product-Brief.pdf</v>
      </c>
      <c r="C39" t="str">
        <f>Hyperlink("https://www.diodes.com/part/view/PI3EQX1002E","PI3EQX1002E")</f>
        <v>PI3EQX1002E</v>
      </c>
      <c r="D39" t="s">
        <v>132</v>
      </c>
      <c r="F39" t="s">
        <v>15</v>
      </c>
      <c r="G39">
        <v>2</v>
      </c>
      <c r="H39">
        <v>10</v>
      </c>
      <c r="I39" t="s">
        <v>129</v>
      </c>
      <c r="J39">
        <v>1000</v>
      </c>
      <c r="K39" t="s">
        <v>16</v>
      </c>
      <c r="L39" t="s">
        <v>133</v>
      </c>
    </row>
    <row r="40" spans="1:12">
      <c r="A40" t="s">
        <v>134</v>
      </c>
      <c r="B40" s="2" t="e">
        <v>#N/A</v>
      </c>
      <c r="C40" t="str">
        <f>Hyperlink("https://www.diodes.com/part/view/PI3EQX1002E2","PI3EQX1002E2")</f>
        <v>PI3EQX1002E2</v>
      </c>
      <c r="D40" t="s">
        <v>135</v>
      </c>
      <c r="E40" t="s">
        <v>136</v>
      </c>
      <c r="F40" t="s">
        <v>15</v>
      </c>
      <c r="G40">
        <v>2</v>
      </c>
      <c r="H40">
        <v>10</v>
      </c>
      <c r="I40" t="s">
        <v>137</v>
      </c>
      <c r="J40">
        <v>1000</v>
      </c>
      <c r="K40" t="s">
        <v>138</v>
      </c>
      <c r="L40" t="s">
        <v>133</v>
      </c>
    </row>
    <row r="41" spans="1:12">
      <c r="A41" t="s">
        <v>139</v>
      </c>
      <c r="B41" s="2" t="str">
        <f>Hyperlink("https://www.diodes.com/assets/Databriefs/PI3EQX1004B1-Product-Brief.pdf")</f>
        <v>https://www.diodes.com/assets/Databriefs/PI3EQX1004B1-Product-Brief.pdf</v>
      </c>
      <c r="C41" t="str">
        <f>Hyperlink("https://www.diodes.com/part/view/PI3EQX1004B1","PI3EQX1004B1")</f>
        <v>PI3EQX1004B1</v>
      </c>
      <c r="D41" t="s">
        <v>140</v>
      </c>
      <c r="E41" t="s">
        <v>128</v>
      </c>
      <c r="F41" t="s">
        <v>15</v>
      </c>
      <c r="G41">
        <v>4</v>
      </c>
      <c r="H41">
        <v>10</v>
      </c>
      <c r="I41">
        <v>2</v>
      </c>
      <c r="J41">
        <v>1000</v>
      </c>
      <c r="K41" t="s">
        <v>16</v>
      </c>
      <c r="L41" t="s">
        <v>77</v>
      </c>
    </row>
    <row r="42" spans="1:12">
      <c r="A42" t="s">
        <v>141</v>
      </c>
      <c r="B42" s="2" t="str">
        <f>Hyperlink("https://www.diodes.com/assets/Databriefs/PI3EQX1004E-Product-Brief.pdf")</f>
        <v>https://www.diodes.com/assets/Databriefs/PI3EQX1004E-Product-Brief.pdf</v>
      </c>
      <c r="C42" t="str">
        <f>Hyperlink("https://www.diodes.com/part/view/PI3EQX1004E","PI3EQX1004E")</f>
        <v>PI3EQX1004E</v>
      </c>
      <c r="D42" t="s">
        <v>142</v>
      </c>
      <c r="E42" t="s">
        <v>143</v>
      </c>
      <c r="F42" t="s">
        <v>15</v>
      </c>
      <c r="G42">
        <v>4</v>
      </c>
      <c r="H42">
        <v>10</v>
      </c>
      <c r="I42">
        <v>2</v>
      </c>
      <c r="J42">
        <v>1000</v>
      </c>
      <c r="K42" t="s">
        <v>16</v>
      </c>
      <c r="L42" t="s">
        <v>144</v>
      </c>
    </row>
    <row r="43" spans="1:12">
      <c r="A43" t="s">
        <v>145</v>
      </c>
      <c r="B43" s="2" t="str">
        <f>Hyperlink("https://www.diodes.com/assets/Databriefs/PI3EQX1014-Product-Brief.pdf")</f>
        <v>https://www.diodes.com/assets/Databriefs/PI3EQX1014-Product-Brief.pdf</v>
      </c>
      <c r="C43" t="str">
        <f>Hyperlink("https://www.diodes.com/part/view/PI3EQX1014","PI3EQX1014")</f>
        <v>PI3EQX1014</v>
      </c>
      <c r="D43" t="s">
        <v>146</v>
      </c>
      <c r="E43" t="s">
        <v>147</v>
      </c>
      <c r="F43" t="s">
        <v>15</v>
      </c>
      <c r="G43" t="s">
        <v>148</v>
      </c>
      <c r="H43">
        <v>10</v>
      </c>
      <c r="I43" t="s">
        <v>148</v>
      </c>
      <c r="J43" t="s">
        <v>69</v>
      </c>
      <c r="K43" t="s">
        <v>149</v>
      </c>
      <c r="L43" t="s">
        <v>144</v>
      </c>
    </row>
    <row r="44" spans="1:12">
      <c r="A44" t="s">
        <v>150</v>
      </c>
      <c r="B44" s="2" t="str">
        <f>Hyperlink("https://www.diodes.com/assets/Databriefs/PI3EQX10612-Product-Brief.pdf")</f>
        <v>https://www.diodes.com/assets/Databriefs/PI3EQX10612-Product-Brief.pdf</v>
      </c>
      <c r="C44" t="str">
        <f>Hyperlink("https://www.diodes.com/part/view/PI3EQX10612","PI3EQX10612")</f>
        <v>PI3EQX10612</v>
      </c>
      <c r="D44" t="s">
        <v>151</v>
      </c>
      <c r="E44" t="s">
        <v>143</v>
      </c>
      <c r="F44" t="s">
        <v>15</v>
      </c>
      <c r="G44">
        <v>4</v>
      </c>
      <c r="H44">
        <v>10</v>
      </c>
      <c r="I44">
        <v>2</v>
      </c>
      <c r="J44">
        <v>1200</v>
      </c>
      <c r="K44" t="s">
        <v>60</v>
      </c>
      <c r="L44" t="s">
        <v>152</v>
      </c>
    </row>
    <row r="45" spans="1:12">
      <c r="A45" t="s">
        <v>153</v>
      </c>
      <c r="B45" s="2" t="str">
        <f>Hyperlink("https://www.diodes.com/assets/Datasheets/PI3EQX1204-C.pdf")</f>
        <v>https://www.diodes.com/assets/Datasheets/PI3EQX1204-C.pdf</v>
      </c>
      <c r="C45" t="str">
        <f>Hyperlink("https://www.diodes.com/part/view/PI3EQX1204-C","PI3EQX1204-C")</f>
        <v>PI3EQX1204-C</v>
      </c>
      <c r="D45" t="s">
        <v>154</v>
      </c>
      <c r="E45" t="s">
        <v>155</v>
      </c>
      <c r="F45" t="s">
        <v>15</v>
      </c>
      <c r="G45">
        <v>4</v>
      </c>
      <c r="H45">
        <v>12.5</v>
      </c>
      <c r="I45">
        <v>4</v>
      </c>
      <c r="J45">
        <v>1000</v>
      </c>
      <c r="K45" t="s">
        <v>60</v>
      </c>
      <c r="L45" t="s">
        <v>77</v>
      </c>
    </row>
    <row r="46" spans="1:12">
      <c r="A46" t="s">
        <v>156</v>
      </c>
      <c r="B46" s="2" t="str">
        <f>Hyperlink("https://www.diodes.com/assets/Databriefs/PI3EQX12902A-Product-Brief.pdf")</f>
        <v>https://www.diodes.com/assets/Databriefs/PI3EQX12902A-Product-Brief.pdf</v>
      </c>
      <c r="C46" t="str">
        <f>Hyperlink("https://www.diodes.com/part/view/PI3EQX12902A","PI3EQX12902A")</f>
        <v>PI3EQX12902A</v>
      </c>
      <c r="D46" t="s">
        <v>157</v>
      </c>
      <c r="F46" t="s">
        <v>15</v>
      </c>
      <c r="G46">
        <v>2</v>
      </c>
      <c r="H46">
        <v>8</v>
      </c>
      <c r="I46">
        <v>1</v>
      </c>
      <c r="J46">
        <v>1000</v>
      </c>
      <c r="K46" t="s">
        <v>16</v>
      </c>
      <c r="L46" t="s">
        <v>130</v>
      </c>
    </row>
    <row r="47" spans="1:12">
      <c r="A47" t="s">
        <v>158</v>
      </c>
      <c r="B47" s="2" t="str">
        <f>Hyperlink("https://www.diodes.com/assets/Databriefs/PI3EQX12902B-PB.pdf")</f>
        <v>https://www.diodes.com/assets/Databriefs/PI3EQX12902B-PB.pdf</v>
      </c>
      <c r="C47" t="str">
        <f>Hyperlink("https://www.diodes.com/part/view/PI3EQX12902B","PI3EQX12902B")</f>
        <v>PI3EQX12902B</v>
      </c>
      <c r="D47" t="s">
        <v>159</v>
      </c>
      <c r="E47" t="s">
        <v>160</v>
      </c>
      <c r="F47" t="s">
        <v>15</v>
      </c>
      <c r="G47">
        <v>2</v>
      </c>
      <c r="H47" t="s">
        <v>161</v>
      </c>
      <c r="I47">
        <v>1</v>
      </c>
      <c r="J47">
        <v>1200</v>
      </c>
      <c r="K47" t="s">
        <v>16</v>
      </c>
      <c r="L47" t="s">
        <v>130</v>
      </c>
    </row>
    <row r="48" spans="1:12">
      <c r="A48" t="s">
        <v>162</v>
      </c>
      <c r="B48" s="2" t="str">
        <f>Hyperlink("https://www.diodes.com/assets/Databriefs/PI3EQX12902E-Product-Brief.pdf")</f>
        <v>https://www.diodes.com/assets/Databriefs/PI3EQX12902E-Product-Brief.pdf</v>
      </c>
      <c r="C48" t="str">
        <f>Hyperlink("https://www.diodes.com/part/view/PI3EQX12902E","PI3EQX12902E")</f>
        <v>PI3EQX12902E</v>
      </c>
      <c r="D48" t="s">
        <v>163</v>
      </c>
      <c r="E48" t="s">
        <v>164</v>
      </c>
      <c r="F48" t="s">
        <v>15</v>
      </c>
      <c r="G48" t="s">
        <v>165</v>
      </c>
      <c r="H48">
        <v>8</v>
      </c>
      <c r="I48" t="s">
        <v>166</v>
      </c>
      <c r="J48">
        <v>1000</v>
      </c>
      <c r="K48" t="s">
        <v>16</v>
      </c>
      <c r="L48" t="s">
        <v>130</v>
      </c>
    </row>
    <row r="49" spans="1:12">
      <c r="A49" t="s">
        <v>167</v>
      </c>
      <c r="B49" s="2" t="str">
        <f>Hyperlink("https://www.diodes.com/assets/Databriefs/PI3EQX12904A-Product-Brief.pdf")</f>
        <v>https://www.diodes.com/assets/Databriefs/PI3EQX12904A-Product-Brief.pdf</v>
      </c>
      <c r="C49" t="str">
        <f>Hyperlink("https://www.diodes.com/part/view/PI3EQX12904A","PI3EQX12904A")</f>
        <v>PI3EQX12904A</v>
      </c>
      <c r="D49" t="s">
        <v>168</v>
      </c>
      <c r="F49" t="s">
        <v>15</v>
      </c>
      <c r="G49">
        <v>4</v>
      </c>
      <c r="H49">
        <v>8</v>
      </c>
      <c r="I49">
        <v>2</v>
      </c>
      <c r="J49">
        <v>1000</v>
      </c>
      <c r="K49" t="s">
        <v>16</v>
      </c>
      <c r="L49" t="s">
        <v>77</v>
      </c>
    </row>
    <row r="50" spans="1:12">
      <c r="A50" t="s">
        <v>169</v>
      </c>
      <c r="B50" s="2" t="str">
        <f>Hyperlink("https://www.diodes.com/assets/Databriefs/PI3EQX12904E-Product-Brief.pdf")</f>
        <v>https://www.diodes.com/assets/Databriefs/PI3EQX12904E-Product-Brief.pdf</v>
      </c>
      <c r="C50" t="str">
        <f>Hyperlink("https://www.diodes.com/part/view/PI3EQX12904E","PI3EQX12904E")</f>
        <v>PI3EQX12904E</v>
      </c>
      <c r="D50" t="s">
        <v>170</v>
      </c>
      <c r="E50" t="s">
        <v>171</v>
      </c>
      <c r="F50" t="s">
        <v>15</v>
      </c>
      <c r="G50" t="s">
        <v>43</v>
      </c>
      <c r="H50">
        <v>8</v>
      </c>
      <c r="I50" t="s">
        <v>165</v>
      </c>
      <c r="J50">
        <v>1000</v>
      </c>
      <c r="K50" t="s">
        <v>16</v>
      </c>
      <c r="L50" t="s">
        <v>77</v>
      </c>
    </row>
    <row r="51" spans="1:12">
      <c r="A51" t="s">
        <v>172</v>
      </c>
      <c r="B51" s="2" t="str">
        <f>Hyperlink("https://www.diodes.com/assets/Databriefs/PI3EQX12908A-PB.pdf")</f>
        <v>https://www.diodes.com/assets/Databriefs/PI3EQX12908A-PB.pdf</v>
      </c>
      <c r="C51" t="str">
        <f>Hyperlink("https://www.diodes.com/part/view/PI3EQX12908A","PI3EQX12908A")</f>
        <v>PI3EQX12908A</v>
      </c>
      <c r="D51" t="s">
        <v>173</v>
      </c>
      <c r="E51" t="s">
        <v>160</v>
      </c>
      <c r="F51" t="s">
        <v>15</v>
      </c>
      <c r="G51">
        <v>8</v>
      </c>
      <c r="H51" t="s">
        <v>161</v>
      </c>
      <c r="I51">
        <v>4</v>
      </c>
      <c r="J51">
        <v>1200</v>
      </c>
      <c r="K51" t="s">
        <v>60</v>
      </c>
      <c r="L51" t="s">
        <v>174</v>
      </c>
    </row>
    <row r="52" spans="1:12">
      <c r="A52" t="s">
        <v>175</v>
      </c>
      <c r="B52" s="2" t="str">
        <f>Hyperlink("https://www.diodes.com/assets/Datasheets/PI3EQX12908A2.pdf")</f>
        <v>https://www.diodes.com/assets/Datasheets/PI3EQX12908A2.pdf</v>
      </c>
      <c r="C52" t="str">
        <f>Hyperlink("https://www.diodes.com/part/view/PI3EQX12908A2","PI3EQX12908A2")</f>
        <v>PI3EQX12908A2</v>
      </c>
      <c r="D52" t="s">
        <v>176</v>
      </c>
      <c r="E52" t="s">
        <v>177</v>
      </c>
      <c r="F52" t="s">
        <v>15</v>
      </c>
      <c r="G52">
        <v>8</v>
      </c>
      <c r="H52">
        <v>12</v>
      </c>
      <c r="I52">
        <v>8</v>
      </c>
      <c r="J52" t="s">
        <v>69</v>
      </c>
      <c r="K52" t="s">
        <v>60</v>
      </c>
      <c r="L52" t="s">
        <v>174</v>
      </c>
    </row>
    <row r="53" spans="1:12">
      <c r="A53" t="s">
        <v>178</v>
      </c>
      <c r="B53" s="2" t="str">
        <f>Hyperlink("https://www.diodes.com/assets/Databriefs/PI3EQX16012-Product-Brief.pdf")</f>
        <v>https://www.diodes.com/assets/Databriefs/PI3EQX16012-Product-Brief.pdf</v>
      </c>
      <c r="C53" t="str">
        <f>Hyperlink("https://www.diodes.com/part/view/PI3EQX16012","PI3EQX16012")</f>
        <v>PI3EQX16012</v>
      </c>
      <c r="D53" t="s">
        <v>179</v>
      </c>
      <c r="E53" t="s">
        <v>180</v>
      </c>
      <c r="F53" t="s">
        <v>15</v>
      </c>
      <c r="G53">
        <v>4</v>
      </c>
      <c r="H53">
        <v>16</v>
      </c>
      <c r="I53">
        <v>8</v>
      </c>
      <c r="J53">
        <v>1200</v>
      </c>
      <c r="K53" t="s">
        <v>60</v>
      </c>
      <c r="L53" t="s">
        <v>116</v>
      </c>
    </row>
    <row r="54" spans="1:12">
      <c r="A54" t="s">
        <v>181</v>
      </c>
      <c r="B54" s="2" t="str">
        <f>Hyperlink("https://www.diodes.com/assets/Databriefs/PI3EQX16021-Product-Brief.pdf")</f>
        <v>https://www.diodes.com/assets/Databriefs/PI3EQX16021-Product-Brief.pdf</v>
      </c>
      <c r="C54" t="str">
        <f>Hyperlink("https://www.diodes.com/part/view/PI3EQX16021","PI3EQX16021")</f>
        <v>PI3EQX16021</v>
      </c>
      <c r="D54" t="s">
        <v>182</v>
      </c>
      <c r="F54" t="s">
        <v>15</v>
      </c>
      <c r="G54">
        <v>4</v>
      </c>
      <c r="H54">
        <v>16</v>
      </c>
      <c r="I54">
        <v>4</v>
      </c>
      <c r="J54">
        <v>1200</v>
      </c>
      <c r="K54" t="s">
        <v>60</v>
      </c>
      <c r="L54" t="s">
        <v>116</v>
      </c>
    </row>
    <row r="55" spans="1:12">
      <c r="A55" t="s">
        <v>183</v>
      </c>
      <c r="B55" s="2" t="str">
        <f>Hyperlink("https://www.diodes.com/assets/Databriefs/PI3EQX16612-Product-Brief.pdf")</f>
        <v>https://www.diodes.com/assets/Databriefs/PI3EQX16612-Product-Brief.pdf</v>
      </c>
      <c r="C55" t="str">
        <f>Hyperlink("https://www.diodes.com/part/view/PI3EQX16612","PI3EQX16612")</f>
        <v>PI3EQX16612</v>
      </c>
      <c r="D55" t="s">
        <v>184</v>
      </c>
      <c r="E55" t="s">
        <v>180</v>
      </c>
      <c r="F55" t="s">
        <v>15</v>
      </c>
      <c r="G55">
        <v>4</v>
      </c>
      <c r="H55">
        <v>16</v>
      </c>
      <c r="I55">
        <v>8</v>
      </c>
      <c r="J55">
        <v>1200</v>
      </c>
      <c r="K55" t="s">
        <v>16</v>
      </c>
      <c r="L55" t="s">
        <v>116</v>
      </c>
    </row>
    <row r="56" spans="1:12">
      <c r="A56" t="s">
        <v>185</v>
      </c>
      <c r="B56" s="2" t="str">
        <f>Hyperlink("https://www.diodes.com/assets/Databriefs/PI3EQX16621-Product-Brief.pdf")</f>
        <v>https://www.diodes.com/assets/Databriefs/PI3EQX16621-Product-Brief.pdf</v>
      </c>
      <c r="C56" t="str">
        <f>Hyperlink("https://www.diodes.com/part/view/PI3EQX16621","PI3EQX16621")</f>
        <v>PI3EQX16621</v>
      </c>
      <c r="D56" t="s">
        <v>186</v>
      </c>
      <c r="E56" t="s">
        <v>180</v>
      </c>
      <c r="F56" t="s">
        <v>15</v>
      </c>
      <c r="G56">
        <v>4</v>
      </c>
      <c r="H56">
        <v>16</v>
      </c>
      <c r="I56">
        <v>4</v>
      </c>
      <c r="J56">
        <v>1200</v>
      </c>
      <c r="K56" t="s">
        <v>16</v>
      </c>
      <c r="L56" t="s">
        <v>116</v>
      </c>
    </row>
    <row r="57" spans="1:12">
      <c r="A57" t="s">
        <v>187</v>
      </c>
      <c r="B57" s="2" t="str">
        <f>Hyperlink("https://www.diodes.com/assets/Databriefs/PI3EQX16812-Product-Brief.pdf")</f>
        <v>https://www.diodes.com/assets/Databriefs/PI3EQX16812-Product-Brief.pdf</v>
      </c>
      <c r="C57" t="str">
        <f>Hyperlink("https://www.diodes.com/part/view/PI3EQX16812","PI3EQX16812")</f>
        <v>PI3EQX16812</v>
      </c>
      <c r="D57" t="s">
        <v>188</v>
      </c>
      <c r="F57" t="s">
        <v>15</v>
      </c>
      <c r="G57">
        <v>4</v>
      </c>
      <c r="H57">
        <v>16</v>
      </c>
      <c r="I57">
        <v>8</v>
      </c>
      <c r="J57">
        <v>1200</v>
      </c>
      <c r="K57" t="s">
        <v>60</v>
      </c>
      <c r="L57" t="s">
        <v>116</v>
      </c>
    </row>
    <row r="58" spans="1:12">
      <c r="A58" t="s">
        <v>189</v>
      </c>
      <c r="B58" s="2" t="str">
        <f>Hyperlink("https://www.diodes.com/assets/Databriefs/PI3EQX16821-Product-Brief.pdf")</f>
        <v>https://www.diodes.com/assets/Databriefs/PI3EQX16821-Product-Brief.pdf</v>
      </c>
      <c r="C58" t="str">
        <f>Hyperlink("https://www.diodes.com/part/view/PI3EQX16821","PI3EQX16821")</f>
        <v>PI3EQX16821</v>
      </c>
      <c r="D58" t="s">
        <v>190</v>
      </c>
      <c r="F58" t="s">
        <v>15</v>
      </c>
      <c r="G58">
        <v>4</v>
      </c>
      <c r="H58">
        <v>16</v>
      </c>
      <c r="I58">
        <v>4</v>
      </c>
      <c r="J58">
        <v>1200</v>
      </c>
      <c r="K58" t="s">
        <v>60</v>
      </c>
      <c r="L58" t="s">
        <v>116</v>
      </c>
    </row>
    <row r="59" spans="1:12">
      <c r="A59" t="s">
        <v>191</v>
      </c>
      <c r="B59" s="2" t="str">
        <f>Hyperlink("https://www.diodes.com/assets/Databriefs/PI3EQX16904GL-Product-Brief.pdf")</f>
        <v>https://www.diodes.com/assets/Databriefs/PI3EQX16904GL-Product-Brief.pdf</v>
      </c>
      <c r="C59" t="str">
        <f>Hyperlink("https://www.diodes.com/part/view/PI3EQX16904GL","PI3EQX16904GL")</f>
        <v>PI3EQX16904GL</v>
      </c>
      <c r="D59" t="s">
        <v>192</v>
      </c>
      <c r="E59" t="s">
        <v>180</v>
      </c>
      <c r="F59" t="s">
        <v>15</v>
      </c>
      <c r="G59">
        <v>4</v>
      </c>
      <c r="H59">
        <v>16</v>
      </c>
      <c r="I59">
        <v>4</v>
      </c>
      <c r="J59">
        <v>1200</v>
      </c>
      <c r="K59" t="s">
        <v>193</v>
      </c>
      <c r="L59" t="s">
        <v>77</v>
      </c>
    </row>
    <row r="60" spans="1:12">
      <c r="A60" t="s">
        <v>194</v>
      </c>
      <c r="B60" s="2" t="str">
        <f>Hyperlink("https://www.diodes.com/assets/Databriefs/PI3EQX16908GL-Product-Brief.pdf")</f>
        <v>https://www.diodes.com/assets/Databriefs/PI3EQX16908GL-Product-Brief.pdf</v>
      </c>
      <c r="C60" t="str">
        <f>Hyperlink("https://www.diodes.com/part/view/PI3EQX16908GL","PI3EQX16908GL")</f>
        <v>PI3EQX16908GL</v>
      </c>
      <c r="D60" t="s">
        <v>195</v>
      </c>
      <c r="E60" t="s">
        <v>180</v>
      </c>
      <c r="F60" t="s">
        <v>15</v>
      </c>
      <c r="G60">
        <v>8</v>
      </c>
      <c r="H60">
        <v>16</v>
      </c>
      <c r="I60">
        <v>8</v>
      </c>
      <c r="J60">
        <v>1200</v>
      </c>
      <c r="K60" t="s">
        <v>193</v>
      </c>
      <c r="L60" t="s">
        <v>64</v>
      </c>
    </row>
    <row r="61" spans="1:12">
      <c r="A61" t="s">
        <v>196</v>
      </c>
      <c r="B61" s="2" t="str">
        <f>Hyperlink("https://www.diodes.com/assets/Databriefs/PI3EQX2004-Product-Brief.pdf")</f>
        <v>https://www.diodes.com/assets/Databriefs/PI3EQX2004-Product-Brief.pdf</v>
      </c>
      <c r="C61" t="str">
        <f>Hyperlink("https://www.diodes.com/part/view/PI3EQX2004","PI3EQX2004")</f>
        <v>PI3EQX2004</v>
      </c>
      <c r="D61" t="s">
        <v>197</v>
      </c>
      <c r="F61" t="s">
        <v>15</v>
      </c>
      <c r="G61">
        <v>4</v>
      </c>
      <c r="H61">
        <v>10</v>
      </c>
      <c r="I61" t="s">
        <v>43</v>
      </c>
      <c r="J61">
        <v>900</v>
      </c>
      <c r="K61" t="s">
        <v>21</v>
      </c>
      <c r="L61" t="s">
        <v>77</v>
      </c>
    </row>
    <row r="62" spans="1:12">
      <c r="A62" t="s">
        <v>198</v>
      </c>
      <c r="B62" s="2" t="str">
        <f>Hyperlink("https://www.diodes.com/assets/Datasheets/PI3EQX2024.pdf")</f>
        <v>https://www.diodes.com/assets/Datasheets/PI3EQX2024.pdf</v>
      </c>
      <c r="C62" t="str">
        <f>Hyperlink("https://www.diodes.com/part/view/PI3EQX2024","PI3EQX2024")</f>
        <v>PI3EQX2024</v>
      </c>
      <c r="D62" t="s">
        <v>199</v>
      </c>
      <c r="F62" t="s">
        <v>15</v>
      </c>
      <c r="G62">
        <v>4</v>
      </c>
      <c r="H62">
        <v>10</v>
      </c>
      <c r="I62">
        <v>4</v>
      </c>
      <c r="K62" t="s">
        <v>149</v>
      </c>
      <c r="L62" t="s">
        <v>144</v>
      </c>
    </row>
    <row r="63" spans="1:12">
      <c r="A63" t="s">
        <v>200</v>
      </c>
      <c r="B63" s="2" t="str">
        <f>Hyperlink("https://www.diodes.com/assets/Databriefs/PI3EQX2034-Product-Brief.pdf")</f>
        <v>https://www.diodes.com/assets/Databriefs/PI3EQX2034-Product-Brief.pdf</v>
      </c>
      <c r="C63" t="str">
        <f>Hyperlink("https://www.diodes.com/part/view/PI3EQX2034","PI3EQX2034")</f>
        <v>PI3EQX2034</v>
      </c>
      <c r="D63" t="s">
        <v>201</v>
      </c>
      <c r="F63" t="s">
        <v>15</v>
      </c>
      <c r="G63" t="s">
        <v>148</v>
      </c>
      <c r="H63">
        <v>10</v>
      </c>
      <c r="I63" t="s">
        <v>148</v>
      </c>
      <c r="J63" t="s">
        <v>69</v>
      </c>
      <c r="K63" t="s">
        <v>149</v>
      </c>
      <c r="L63" t="s">
        <v>202</v>
      </c>
    </row>
    <row r="64" spans="1:12">
      <c r="A64" t="s">
        <v>203</v>
      </c>
      <c r="B64" s="2" t="str">
        <f>Hyperlink("https://www.diodes.com/assets/Databriefs/PI3EQX32904-Product-Brief.pdf")</f>
        <v>https://www.diodes.com/assets/Databriefs/PI3EQX32904-Product-Brief.pdf</v>
      </c>
      <c r="C64" t="str">
        <f>Hyperlink("https://www.diodes.com/part/view/PI3EQX32904","PI3EQX32904")</f>
        <v>PI3EQX32904</v>
      </c>
      <c r="D64" t="s">
        <v>204</v>
      </c>
      <c r="E64" t="s">
        <v>205</v>
      </c>
      <c r="F64" t="s">
        <v>15</v>
      </c>
      <c r="G64" t="s">
        <v>43</v>
      </c>
      <c r="H64">
        <v>32</v>
      </c>
      <c r="I64" t="s">
        <v>43</v>
      </c>
      <c r="J64">
        <v>1000</v>
      </c>
      <c r="K64" t="s">
        <v>21</v>
      </c>
      <c r="L64" t="s">
        <v>206</v>
      </c>
    </row>
    <row r="65" spans="1:12">
      <c r="A65" t="s">
        <v>207</v>
      </c>
      <c r="B65" s="2" t="str">
        <f>Hyperlink("https://www.diodes.com/assets/Databriefs/PI3EQX32908-Product-Brief.pdf")</f>
        <v>https://www.diodes.com/assets/Databriefs/PI3EQX32908-Product-Brief.pdf</v>
      </c>
      <c r="C65" t="str">
        <f>Hyperlink("https://www.diodes.com/part/view/PI3EQX32908","PI3EQX32908")</f>
        <v>PI3EQX32908</v>
      </c>
      <c r="D65" t="s">
        <v>208</v>
      </c>
      <c r="F65" t="s">
        <v>15</v>
      </c>
      <c r="G65" t="s">
        <v>209</v>
      </c>
      <c r="H65">
        <v>32</v>
      </c>
      <c r="I65" t="s">
        <v>209</v>
      </c>
      <c r="J65">
        <v>850</v>
      </c>
      <c r="K65" t="s">
        <v>87</v>
      </c>
      <c r="L65" t="s">
        <v>210</v>
      </c>
    </row>
    <row r="66" spans="1:12">
      <c r="A66" t="s">
        <v>211</v>
      </c>
      <c r="B66" s="2" t="str">
        <f>Hyperlink("https://www.diodes.com/assets/Databriefs/PI3EQX32908E-Product-Brief.pdf")</f>
        <v>https://www.diodes.com/assets/Databriefs/PI3EQX32908E-Product-Brief.pdf</v>
      </c>
      <c r="C66" t="str">
        <f>Hyperlink("https://www.diodes.com/part/view/PI3EQX32908E","PI3EQX32908E")</f>
        <v>PI3EQX32908E</v>
      </c>
      <c r="D66" t="s">
        <v>212</v>
      </c>
      <c r="E66" t="s">
        <v>213</v>
      </c>
      <c r="F66" t="s">
        <v>15</v>
      </c>
      <c r="G66" t="s">
        <v>214</v>
      </c>
      <c r="H66">
        <v>32</v>
      </c>
      <c r="I66" t="s">
        <v>214</v>
      </c>
      <c r="J66">
        <v>850</v>
      </c>
      <c r="K66" t="s">
        <v>215</v>
      </c>
      <c r="L66" t="s">
        <v>210</v>
      </c>
    </row>
    <row r="67" spans="1:12">
      <c r="A67" t="s">
        <v>216</v>
      </c>
      <c r="B67" s="2" t="str">
        <f>Hyperlink("https://www.diodes.com/assets/Datasheets/PI3EQX501B.pdf")</f>
        <v>https://www.diodes.com/assets/Datasheets/PI3EQX501B.pdf</v>
      </c>
      <c r="C67" t="str">
        <f>Hyperlink("https://www.diodes.com/part/view/PI3EQX501B","PI3EQX501B")</f>
        <v>PI3EQX501B</v>
      </c>
      <c r="D67" t="s">
        <v>217</v>
      </c>
      <c r="F67" t="s">
        <v>15</v>
      </c>
      <c r="G67">
        <v>1</v>
      </c>
      <c r="H67">
        <v>5</v>
      </c>
      <c r="I67">
        <v>1</v>
      </c>
      <c r="J67">
        <v>1000</v>
      </c>
      <c r="K67" t="s">
        <v>16</v>
      </c>
      <c r="L67" t="s">
        <v>218</v>
      </c>
    </row>
    <row r="68" spans="1:12">
      <c r="A68" t="s">
        <v>219</v>
      </c>
      <c r="B68" s="2" t="str">
        <f>Hyperlink("https://www.diodes.com/assets/Databriefs/PI3EQX501BQ-PB.pdf")</f>
        <v>https://www.diodes.com/assets/Databriefs/PI3EQX501BQ-PB.pdf</v>
      </c>
      <c r="C68" t="str">
        <f>Hyperlink("https://www.diodes.com/part/view/PI3EQX501BQ","PI3EQX501BQ")</f>
        <v>PI3EQX501BQ</v>
      </c>
      <c r="D68" t="s">
        <v>220</v>
      </c>
      <c r="F68" t="s">
        <v>107</v>
      </c>
      <c r="G68">
        <v>1</v>
      </c>
      <c r="H68">
        <v>5</v>
      </c>
      <c r="I68">
        <v>1</v>
      </c>
      <c r="J68">
        <v>1000</v>
      </c>
      <c r="K68" t="s">
        <v>16</v>
      </c>
      <c r="L68" t="s">
        <v>218</v>
      </c>
    </row>
    <row r="69" spans="1:12">
      <c r="A69" t="s">
        <v>221</v>
      </c>
      <c r="B69" s="2" t="str">
        <f>Hyperlink("https://www.diodes.com/assets/Databriefs/PI3EQX501I-PB.pdf")</f>
        <v>https://www.diodes.com/assets/Databriefs/PI3EQX501I-PB.pdf</v>
      </c>
      <c r="C69" t="str">
        <f>Hyperlink("https://www.diodes.com/part/view/PI3EQX501i","PI3EQX501i")</f>
        <v>PI3EQX501i</v>
      </c>
      <c r="D69" t="s">
        <v>222</v>
      </c>
      <c r="E69" t="s">
        <v>14</v>
      </c>
      <c r="F69" t="s">
        <v>15</v>
      </c>
      <c r="G69">
        <v>1</v>
      </c>
      <c r="H69">
        <v>5</v>
      </c>
      <c r="I69">
        <v>1</v>
      </c>
      <c r="J69">
        <v>1000</v>
      </c>
      <c r="K69" t="s">
        <v>16</v>
      </c>
      <c r="L69" t="s">
        <v>218</v>
      </c>
    </row>
    <row r="70" spans="1:12">
      <c r="A70" t="s">
        <v>223</v>
      </c>
      <c r="B70" s="2" t="str">
        <f>Hyperlink("https://www.diodes.com/assets/Databriefs/PI3EQX5801-PB.pdf")</f>
        <v>https://www.diodes.com/assets/Databriefs/PI3EQX5801-PB.pdf</v>
      </c>
      <c r="C70" t="str">
        <f>Hyperlink("https://www.diodes.com/part/view/PI3EQX5801","PI3EQX5801")</f>
        <v>PI3EQX5801</v>
      </c>
      <c r="D70" t="s">
        <v>224</v>
      </c>
      <c r="E70" t="s">
        <v>63</v>
      </c>
      <c r="F70" t="s">
        <v>15</v>
      </c>
      <c r="G70">
        <v>2</v>
      </c>
      <c r="H70" t="s">
        <v>59</v>
      </c>
      <c r="I70">
        <v>1</v>
      </c>
      <c r="J70">
        <v>1100</v>
      </c>
      <c r="K70" t="s">
        <v>60</v>
      </c>
      <c r="L70" t="s">
        <v>225</v>
      </c>
    </row>
    <row r="71" spans="1:12">
      <c r="A71" t="s">
        <v>226</v>
      </c>
      <c r="B71" s="2" t="str">
        <f>Hyperlink("https://www.diodes.com/assets/Datasheets/PI3EQX6801A.pdf")</f>
        <v>https://www.diodes.com/assets/Datasheets/PI3EQX6801A.pdf</v>
      </c>
      <c r="C71" t="str">
        <f>Hyperlink("https://www.diodes.com/part/view/PI3EQX6801A","PI3EQX6801A")</f>
        <v>PI3EQX6801A</v>
      </c>
      <c r="D71" t="s">
        <v>227</v>
      </c>
      <c r="E71" t="s">
        <v>80</v>
      </c>
      <c r="F71" t="s">
        <v>15</v>
      </c>
      <c r="G71">
        <v>2</v>
      </c>
      <c r="H71">
        <v>6.5</v>
      </c>
      <c r="I71">
        <v>1</v>
      </c>
      <c r="J71">
        <v>1200</v>
      </c>
      <c r="K71" t="s">
        <v>16</v>
      </c>
      <c r="L71" t="s">
        <v>225</v>
      </c>
    </row>
    <row r="72" spans="1:12">
      <c r="A72" t="s">
        <v>228</v>
      </c>
      <c r="B72" s="2" t="str">
        <f>Hyperlink("https://www.diodes.com/assets/Databriefs/PI3EQX7502B-PB.pdf")</f>
        <v>https://www.diodes.com/assets/Databriefs/PI3EQX7502B-PB.pdf</v>
      </c>
      <c r="C72" t="str">
        <f>Hyperlink("https://www.diodes.com/part/view/PI3EQX7502B","PI3EQX7502B")</f>
        <v>PI3EQX7502B</v>
      </c>
      <c r="D72" t="s">
        <v>229</v>
      </c>
      <c r="F72" t="s">
        <v>15</v>
      </c>
      <c r="G72">
        <v>2</v>
      </c>
      <c r="H72">
        <v>5</v>
      </c>
      <c r="I72">
        <v>1</v>
      </c>
      <c r="J72">
        <v>1000</v>
      </c>
      <c r="K72" t="s">
        <v>16</v>
      </c>
      <c r="L72" t="s">
        <v>230</v>
      </c>
    </row>
    <row r="73" spans="1:12">
      <c r="A73" t="s">
        <v>231</v>
      </c>
      <c r="B73" s="2" t="str">
        <f>Hyperlink("https://www.diodes.com/assets/Databriefs/PI3EQX7502M-Product-Brief.pdf")</f>
        <v>https://www.diodes.com/assets/Databriefs/PI3EQX7502M-Product-Brief.pdf</v>
      </c>
      <c r="C73" t="str">
        <f>Hyperlink("https://www.diodes.com/part/view/PI3EQX7502M","PI3EQX7502M")</f>
        <v>PI3EQX7502M</v>
      </c>
      <c r="D73" t="s">
        <v>232</v>
      </c>
      <c r="E73" t="s">
        <v>14</v>
      </c>
      <c r="F73" t="s">
        <v>15</v>
      </c>
      <c r="G73">
        <v>2</v>
      </c>
      <c r="H73">
        <v>5</v>
      </c>
      <c r="I73">
        <v>1</v>
      </c>
      <c r="J73">
        <v>1000</v>
      </c>
      <c r="K73" t="s">
        <v>16</v>
      </c>
      <c r="L73" t="s">
        <v>230</v>
      </c>
    </row>
    <row r="74" spans="1:12">
      <c r="A74" t="s">
        <v>233</v>
      </c>
      <c r="B74" s="2" t="str">
        <f>Hyperlink("https://www.diodes.com/assets/Databriefs/PI3EQX7741-Prod-Brief.pdf")</f>
        <v>https://www.diodes.com/assets/Databriefs/PI3EQX7741-Prod-Brief.pdf</v>
      </c>
      <c r="C74" t="str">
        <f>Hyperlink("https://www.diodes.com/part/view/PI3EQX7741AI","PI3EQX7741AI")</f>
        <v>PI3EQX7741AI</v>
      </c>
      <c r="D74" t="s">
        <v>232</v>
      </c>
      <c r="E74" t="s">
        <v>50</v>
      </c>
      <c r="F74" t="s">
        <v>15</v>
      </c>
      <c r="G74">
        <v>2</v>
      </c>
      <c r="H74">
        <v>5</v>
      </c>
      <c r="I74">
        <v>1</v>
      </c>
      <c r="J74">
        <v>1000</v>
      </c>
      <c r="K74" t="s">
        <v>16</v>
      </c>
      <c r="L74" t="s">
        <v>225</v>
      </c>
    </row>
    <row r="75" spans="1:12">
      <c r="A75" t="s">
        <v>234</v>
      </c>
      <c r="B75" s="2" t="str">
        <f>Hyperlink("https://www.diodes.com/assets/Databriefs/IDF3EQX7742ProdBrief.pdf")</f>
        <v>https://www.diodes.com/assets/Databriefs/IDF3EQX7742ProdBrief.pdf</v>
      </c>
      <c r="C75" t="str">
        <f>Hyperlink("https://www.diodes.com/part/view/PI3EQX7742AI","PI3EQX7742AI")</f>
        <v>PI3EQX7742AI</v>
      </c>
      <c r="D75" t="s">
        <v>235</v>
      </c>
      <c r="E75" t="s">
        <v>50</v>
      </c>
      <c r="F75" t="s">
        <v>15</v>
      </c>
      <c r="G75">
        <v>4</v>
      </c>
      <c r="H75">
        <v>5</v>
      </c>
      <c r="I75">
        <v>2</v>
      </c>
      <c r="J75">
        <v>1000</v>
      </c>
      <c r="K75" t="s">
        <v>16</v>
      </c>
      <c r="L75" t="s">
        <v>77</v>
      </c>
    </row>
    <row r="76" spans="1:12">
      <c r="A76" t="s">
        <v>236</v>
      </c>
      <c r="B76" s="2" t="str">
        <f>Hyperlink("https://www.diodes.com/assets/Databriefs/PI3EQX7841-Product-Brief.pdf")</f>
        <v>https://www.diodes.com/assets/Databriefs/PI3EQX7841-Product-Brief.pdf</v>
      </c>
      <c r="C76" t="str">
        <f>Hyperlink("https://www.diodes.com/part/view/PI3EQX7841","PI3EQX7841")</f>
        <v>PI3EQX7841</v>
      </c>
      <c r="D76" t="s">
        <v>237</v>
      </c>
      <c r="E76" t="s">
        <v>50</v>
      </c>
      <c r="F76" t="s">
        <v>15</v>
      </c>
      <c r="G76">
        <v>2</v>
      </c>
      <c r="H76">
        <v>5</v>
      </c>
      <c r="I76">
        <v>1</v>
      </c>
      <c r="J76">
        <v>1000</v>
      </c>
      <c r="K76" t="s">
        <v>60</v>
      </c>
      <c r="L76" t="s">
        <v>225</v>
      </c>
    </row>
    <row r="77" spans="1:12">
      <c r="A77" t="s">
        <v>238</v>
      </c>
      <c r="B77" s="2" t="str">
        <f>Hyperlink("https://www.diodes.com/assets/Databriefs/PI3EQX8904-Product-Brief.pdf")</f>
        <v>https://www.diodes.com/assets/Databriefs/PI3EQX8904-Product-Brief.pdf</v>
      </c>
      <c r="C77" t="str">
        <f>Hyperlink("https://www.diodes.com/part/view/PI3EQX8904","PI3EQX8904")</f>
        <v>PI3EQX8904</v>
      </c>
      <c r="D77" t="s">
        <v>239</v>
      </c>
      <c r="E77" t="s">
        <v>171</v>
      </c>
      <c r="F77" t="s">
        <v>15</v>
      </c>
      <c r="G77">
        <v>4</v>
      </c>
      <c r="H77" t="s">
        <v>240</v>
      </c>
      <c r="I77">
        <v>2</v>
      </c>
      <c r="J77">
        <v>1200</v>
      </c>
      <c r="K77" t="s">
        <v>60</v>
      </c>
      <c r="L77" t="s">
        <v>77</v>
      </c>
    </row>
    <row r="78" spans="1:12">
      <c r="A78" t="s">
        <v>241</v>
      </c>
      <c r="B78" s="2" t="str">
        <f>Hyperlink("https://www.diodes.com/assets/Databriefs/PI3EQX8908A-Product-Brief.pdf")</f>
        <v>https://www.diodes.com/assets/Databriefs/PI3EQX8908A-Product-Brief.pdf</v>
      </c>
      <c r="C78" t="str">
        <f>Hyperlink("https://www.diodes.com/part/view/PI3EQX8908A","PI3EQX8908A")</f>
        <v>PI3EQX8908A</v>
      </c>
      <c r="D78" t="s">
        <v>242</v>
      </c>
      <c r="F78" t="s">
        <v>15</v>
      </c>
      <c r="G78">
        <v>8</v>
      </c>
      <c r="H78" t="s">
        <v>240</v>
      </c>
      <c r="I78">
        <v>4</v>
      </c>
      <c r="J78">
        <v>1200</v>
      </c>
      <c r="K78" t="s">
        <v>60</v>
      </c>
      <c r="L78" t="s">
        <v>174</v>
      </c>
    </row>
    <row r="79" spans="1:12">
      <c r="A79" t="s">
        <v>243</v>
      </c>
      <c r="B79" s="2" t="str">
        <f>Hyperlink("https://www.diodes.com/assets/Databriefs/PI3EQX8908A2-db2.pdf")</f>
        <v>https://www.diodes.com/assets/Databriefs/PI3EQX8908A2-db2.pdf</v>
      </c>
      <c r="C79" t="str">
        <f>Hyperlink("https://www.diodes.com/part/view/PI3EQX8908A2","PI3EQX8908A2")</f>
        <v>PI3EQX8908A2</v>
      </c>
      <c r="D79" t="s">
        <v>242</v>
      </c>
      <c r="F79" t="s">
        <v>15</v>
      </c>
      <c r="G79">
        <v>8</v>
      </c>
      <c r="H79" t="s">
        <v>240</v>
      </c>
      <c r="I79">
        <v>4</v>
      </c>
      <c r="J79">
        <v>1200</v>
      </c>
      <c r="K79" t="s">
        <v>60</v>
      </c>
      <c r="L79" t="s">
        <v>174</v>
      </c>
    </row>
    <row r="80" spans="1:12">
      <c r="A80" t="s">
        <v>244</v>
      </c>
      <c r="B80" s="2" t="str">
        <f>Hyperlink("https://www.diodes.com/assets/Datasheets/PI3HDX1204B1.pdf")</f>
        <v>https://www.diodes.com/assets/Datasheets/PI3HDX1204B1.pdf</v>
      </c>
      <c r="C80" t="str">
        <f>Hyperlink("https://www.diodes.com/part/view/PI3HDX1204B1","PI3HDX1204B1")</f>
        <v>PI3HDX1204B1</v>
      </c>
      <c r="D80" t="s">
        <v>245</v>
      </c>
      <c r="E80" t="s">
        <v>246</v>
      </c>
      <c r="F80" t="s">
        <v>15</v>
      </c>
      <c r="G80">
        <v>4</v>
      </c>
      <c r="H80">
        <v>6</v>
      </c>
      <c r="I80">
        <v>4</v>
      </c>
      <c r="J80">
        <v>1300</v>
      </c>
      <c r="K80" t="s">
        <v>60</v>
      </c>
      <c r="L80" t="s">
        <v>77</v>
      </c>
    </row>
    <row r="81" spans="1:12">
      <c r="A81" t="s">
        <v>247</v>
      </c>
      <c r="B81" s="2" t="str">
        <f>Hyperlink("https://www.diodes.com/assets/Databriefs/PI3HDX1204C-Product-Brief.pdf")</f>
        <v>https://www.diodes.com/assets/Databriefs/PI3HDX1204C-Product-Brief.pdf</v>
      </c>
      <c r="C81" t="str">
        <f>Hyperlink("https://www.diodes.com/part/view/PI3HDX1204C","PI3HDX1204C")</f>
        <v>PI3HDX1204C</v>
      </c>
      <c r="D81" t="s">
        <v>248</v>
      </c>
      <c r="E81" t="s">
        <v>249</v>
      </c>
      <c r="F81" t="s">
        <v>15</v>
      </c>
      <c r="G81">
        <v>4</v>
      </c>
      <c r="H81">
        <v>6</v>
      </c>
      <c r="I81">
        <v>4</v>
      </c>
      <c r="J81">
        <v>1200</v>
      </c>
      <c r="K81" t="s">
        <v>60</v>
      </c>
      <c r="L81" t="s">
        <v>77</v>
      </c>
    </row>
    <row r="82" spans="1:12">
      <c r="A82" t="s">
        <v>250</v>
      </c>
      <c r="B82" s="2" t="str">
        <f>Hyperlink("https://www.diodes.com/assets/Databriefs/PI3HDX1204D-Product-Brief.pdf")</f>
        <v>https://www.diodes.com/assets/Databriefs/PI3HDX1204D-Product-Brief.pdf</v>
      </c>
      <c r="C82" t="str">
        <f>Hyperlink("https://www.diodes.com/part/view/PI3HDX1204D","PI3HDX1204D")</f>
        <v>PI3HDX1204D</v>
      </c>
      <c r="D82" t="s">
        <v>251</v>
      </c>
      <c r="E82" t="s">
        <v>246</v>
      </c>
      <c r="F82" t="s">
        <v>15</v>
      </c>
      <c r="G82">
        <v>4</v>
      </c>
      <c r="H82">
        <v>6</v>
      </c>
      <c r="I82">
        <v>4</v>
      </c>
      <c r="J82">
        <v>1200</v>
      </c>
      <c r="K82" t="s">
        <v>60</v>
      </c>
      <c r="L82" t="s">
        <v>77</v>
      </c>
    </row>
    <row r="83" spans="1:12">
      <c r="A83" t="s">
        <v>252</v>
      </c>
      <c r="B83" s="2" t="str">
        <f>Hyperlink("https://www.diodes.com/assets/Databriefs/PI3HDX12211-Product-Brief.pdf")</f>
        <v>https://www.diodes.com/assets/Databriefs/PI3HDX12211-Product-Brief.pdf</v>
      </c>
      <c r="C83" t="str">
        <f>Hyperlink("https://www.diodes.com/part/view/PI3HDX12211","PI3HDX12211")</f>
        <v>PI3HDX12211</v>
      </c>
      <c r="D83" t="s">
        <v>253</v>
      </c>
      <c r="E83" t="s">
        <v>246</v>
      </c>
      <c r="F83" t="s">
        <v>15</v>
      </c>
      <c r="G83">
        <v>4</v>
      </c>
      <c r="H83">
        <v>12</v>
      </c>
      <c r="I83">
        <v>4</v>
      </c>
      <c r="J83">
        <v>1200</v>
      </c>
      <c r="K83" t="s">
        <v>60</v>
      </c>
      <c r="L83" t="s">
        <v>77</v>
      </c>
    </row>
    <row r="84" spans="1:12">
      <c r="A84" t="s">
        <v>254</v>
      </c>
      <c r="B84" s="2" t="str">
        <f>Hyperlink("https://www.diodes.com/assets/Databriefs/PI3HDX12211A-Product-Brief.pdf")</f>
        <v>https://www.diodes.com/assets/Databriefs/PI3HDX12211A-Product-Brief.pdf</v>
      </c>
      <c r="C84" t="str">
        <f>Hyperlink("https://www.diodes.com/part/view/PI3HDX12211A","PI3HDX12211A")</f>
        <v>PI3HDX12211A</v>
      </c>
      <c r="D84" t="s">
        <v>255</v>
      </c>
      <c r="E84" t="s">
        <v>249</v>
      </c>
      <c r="F84" t="s">
        <v>15</v>
      </c>
      <c r="G84">
        <v>4</v>
      </c>
      <c r="H84">
        <v>12</v>
      </c>
      <c r="I84">
        <v>4</v>
      </c>
      <c r="J84">
        <v>1200</v>
      </c>
      <c r="K84" t="s">
        <v>60</v>
      </c>
      <c r="L84" t="s">
        <v>77</v>
      </c>
    </row>
    <row r="85" spans="1:12">
      <c r="A85" t="s">
        <v>256</v>
      </c>
      <c r="B85" s="2" t="str">
        <f>Hyperlink("https://www.diodes.com/assets/Databriefs/PI3HDX12212-Product-Brief.pdf")</f>
        <v>https://www.diodes.com/assets/Databriefs/PI3HDX12212-Product-Brief.pdf</v>
      </c>
      <c r="C85" t="str">
        <f>Hyperlink("https://www.diodes.com/part/view/PI3HDX12212","PI3HDX12212")</f>
        <v>PI3HDX12212</v>
      </c>
      <c r="D85" t="s">
        <v>257</v>
      </c>
      <c r="E85" t="s">
        <v>246</v>
      </c>
      <c r="F85" t="s">
        <v>15</v>
      </c>
      <c r="G85" t="s">
        <v>115</v>
      </c>
      <c r="H85">
        <v>12</v>
      </c>
      <c r="I85" t="s">
        <v>115</v>
      </c>
      <c r="J85">
        <v>1200</v>
      </c>
      <c r="K85" t="s">
        <v>16</v>
      </c>
      <c r="L85" t="s">
        <v>116</v>
      </c>
    </row>
    <row r="86" spans="1:12">
      <c r="A86" t="s">
        <v>258</v>
      </c>
      <c r="B86" s="2" t="str">
        <f>Hyperlink("https://www.diodes.com/assets/Databriefs/PI3HDX12221-Product-Brief.pdf")</f>
        <v>https://www.diodes.com/assets/Databriefs/PI3HDX12221-Product-Brief.pdf</v>
      </c>
      <c r="C86" t="str">
        <f>Hyperlink("https://www.diodes.com/part/view/PI3HDX12221","PI3HDX12221")</f>
        <v>PI3HDX12221</v>
      </c>
      <c r="D86" t="s">
        <v>259</v>
      </c>
      <c r="E86" t="s">
        <v>246</v>
      </c>
      <c r="F86" t="s">
        <v>15</v>
      </c>
      <c r="G86" t="s">
        <v>119</v>
      </c>
      <c r="H86">
        <v>12</v>
      </c>
      <c r="I86" t="s">
        <v>119</v>
      </c>
      <c r="J86">
        <v>1200</v>
      </c>
      <c r="K86" t="s">
        <v>16</v>
      </c>
      <c r="L86" t="s">
        <v>116</v>
      </c>
    </row>
    <row r="87" spans="1:12">
      <c r="A87" t="s">
        <v>260</v>
      </c>
      <c r="B87" s="2" t="str">
        <f>Hyperlink("https://www.diodes.com/assets/Databriefs/PI3HDX12221B-Product-Brief.pdf")</f>
        <v>https://www.diodes.com/assets/Databriefs/PI3HDX12221B-Product-Brief.pdf</v>
      </c>
      <c r="C87" t="str">
        <f>Hyperlink("https://www.diodes.com/part/view/PI3HDX12221B","PI3HDX12221B")</f>
        <v>PI3HDX12221B</v>
      </c>
      <c r="D87" t="s">
        <v>261</v>
      </c>
      <c r="E87" t="s">
        <v>246</v>
      </c>
      <c r="F87" t="s">
        <v>15</v>
      </c>
      <c r="G87" t="s">
        <v>119</v>
      </c>
      <c r="H87">
        <v>12</v>
      </c>
      <c r="I87" t="s">
        <v>262</v>
      </c>
      <c r="J87">
        <v>1200</v>
      </c>
      <c r="K87" t="s">
        <v>263</v>
      </c>
      <c r="L87" t="s">
        <v>116</v>
      </c>
    </row>
    <row r="88" spans="1:12">
      <c r="A88" t="s">
        <v>264</v>
      </c>
      <c r="B88" s="2" t="str">
        <f>Hyperlink("https://www.diodes.com/assets/Datasheets/PI3HDX231.pdf")</f>
        <v>https://www.diodes.com/assets/Datasheets/PI3HDX231.pdf</v>
      </c>
      <c r="C88" t="str">
        <f>Hyperlink("https://www.diodes.com/part/view/PI3HDX231","PI3HDX231")</f>
        <v>PI3HDX231</v>
      </c>
      <c r="D88" t="s">
        <v>265</v>
      </c>
      <c r="E88" t="s">
        <v>246</v>
      </c>
      <c r="F88" t="s">
        <v>15</v>
      </c>
      <c r="G88" t="s">
        <v>266</v>
      </c>
      <c r="H88">
        <v>6</v>
      </c>
      <c r="I88" t="s">
        <v>266</v>
      </c>
      <c r="J88">
        <v>1200</v>
      </c>
      <c r="K88" t="s">
        <v>60</v>
      </c>
      <c r="L88" t="s">
        <v>64</v>
      </c>
    </row>
    <row r="89" spans="1:12">
      <c r="A89" t="s">
        <v>267</v>
      </c>
      <c r="B89" s="2" t="str">
        <f>Hyperlink("https://www.diodes.com/assets/Datasheets/PI3HDX612.pdf")</f>
        <v>https://www.diodes.com/assets/Datasheets/PI3HDX612.pdf</v>
      </c>
      <c r="C89" t="str">
        <f>Hyperlink("https://www.diodes.com/part/view/PI3HDX612","PI3HDX612")</f>
        <v>PI3HDX612</v>
      </c>
      <c r="D89" t="s">
        <v>268</v>
      </c>
      <c r="E89" t="s">
        <v>246</v>
      </c>
      <c r="F89" t="s">
        <v>15</v>
      </c>
      <c r="G89" t="s">
        <v>115</v>
      </c>
      <c r="H89">
        <v>6</v>
      </c>
      <c r="I89">
        <v>2</v>
      </c>
      <c r="J89">
        <v>1200</v>
      </c>
      <c r="K89" t="s">
        <v>87</v>
      </c>
      <c r="L89" t="s">
        <v>116</v>
      </c>
    </row>
    <row r="90" spans="1:12">
      <c r="A90" t="s">
        <v>269</v>
      </c>
      <c r="B90" s="2" t="str">
        <f>Hyperlink("https://www.diodes.com/assets/Databriefs/PI3UPI1608-Product-Brief.pdf")</f>
        <v>https://www.diodes.com/assets/Databriefs/PI3UPI1608-Product-Brief.pdf</v>
      </c>
      <c r="C90" t="str">
        <f>Hyperlink("https://www.diodes.com/part/view/PI3UPI1608","PI3UPI1608")</f>
        <v>PI3UPI1608</v>
      </c>
      <c r="D90" t="s">
        <v>270</v>
      </c>
      <c r="E90" t="s">
        <v>180</v>
      </c>
      <c r="F90" t="s">
        <v>15</v>
      </c>
      <c r="G90">
        <v>8</v>
      </c>
      <c r="H90">
        <v>16</v>
      </c>
      <c r="I90">
        <v>4</v>
      </c>
      <c r="J90">
        <v>750</v>
      </c>
      <c r="K90" t="s">
        <v>193</v>
      </c>
      <c r="L90" t="s">
        <v>271</v>
      </c>
    </row>
    <row r="91" spans="1:12">
      <c r="A91" t="s">
        <v>272</v>
      </c>
      <c r="B91" s="2" t="str">
        <f>Hyperlink("https://www.diodes.com/assets/Datasheets/PI3WVR31310A.pdf")</f>
        <v>https://www.diodes.com/assets/Datasheets/PI3WVR31310A.pdf</v>
      </c>
      <c r="C91" t="str">
        <f>Hyperlink("https://www.diodes.com/part/view/PI3WVR31310A","PI3WVR31310A")</f>
        <v>PI3WVR31310A</v>
      </c>
      <c r="D91" t="s">
        <v>273</v>
      </c>
      <c r="E91" t="s">
        <v>249</v>
      </c>
      <c r="F91" t="s">
        <v>15</v>
      </c>
      <c r="G91" t="s">
        <v>266</v>
      </c>
      <c r="I91" t="s">
        <v>266</v>
      </c>
      <c r="L91" t="s">
        <v>274</v>
      </c>
    </row>
    <row r="92" spans="1:12">
      <c r="A92" t="s">
        <v>275</v>
      </c>
      <c r="B92" s="2" t="str">
        <f>Hyperlink("https://www.diodes.com/assets/Datasheets/PI5USB212.pdf")</f>
        <v>https://www.diodes.com/assets/Datasheets/PI5USB212.pdf</v>
      </c>
      <c r="C92" t="str">
        <f>Hyperlink("https://www.diodes.com/part/view/PI5USB212","PI5USB212")</f>
        <v>PI5USB212</v>
      </c>
      <c r="D92" t="s">
        <v>276</v>
      </c>
      <c r="E92" t="s">
        <v>277</v>
      </c>
      <c r="F92" t="s">
        <v>15</v>
      </c>
      <c r="G92">
        <v>1</v>
      </c>
      <c r="K92" t="s">
        <v>87</v>
      </c>
      <c r="L92" t="s">
        <v>56</v>
      </c>
    </row>
  </sheetData>
  <autoFilter ref="A1:L92"/>
  <hyperlinks>
    <hyperlink ref="B2" r:id="rId_hyperlink_1" tooltip="https://www.diodes.com/assets/Databriefs/PI1EQX512A-Product-Brief.pdf" display="https://www.diodes.com/assets/Databriefs/PI1EQX512A-Product-Brief.pdf"/>
    <hyperlink ref="C2" r:id="rId_hyperlink_2" tooltip="PI1EQX512A" display="PI1EQX512A"/>
    <hyperlink ref="B3" r:id="rId_hyperlink_3" tooltip="https://www.diodes.com/assets/Databriefs/PI2DPT1021-Product-Brief.pdf" display="https://www.diodes.com/assets/Databriefs/PI2DPT1021-Product-Brief.pdf"/>
    <hyperlink ref="C3" r:id="rId_hyperlink_4" tooltip="PI2DPT1021" display="PI2DPT1021"/>
    <hyperlink ref="B4" r:id="rId_hyperlink_5" tooltip="https://www.diodes.com/assets/Databriefs/PI2DPT821-Product-Brief.pdf" display="https://www.diodes.com/assets/Databriefs/PI2DPT821-Product-Brief.pdf"/>
    <hyperlink ref="C4" r:id="rId_hyperlink_6" tooltip="PI2DPT821" display="PI2DPT821"/>
    <hyperlink ref="B5" r:id="rId_hyperlink_7" tooltip="https://www.diodes.com/assets/Databriefs/PI2DPX1066-Product-Brief.pdf" display="https://www.diodes.com/assets/Databriefs/PI2DPX1066-Product-Brief.pdf"/>
    <hyperlink ref="C5" r:id="rId_hyperlink_8" tooltip="PI2DPX1066" display="PI2DPX1066"/>
    <hyperlink ref="B6" r:id="rId_hyperlink_9" tooltip="https://www.diodes.com/assets/Databriefs/PI2DPX1217-Product-Brief.pdf" display="https://www.diodes.com/assets/Databriefs/PI2DPX1217-Product-Brief.pdf"/>
    <hyperlink ref="C6" r:id="rId_hyperlink_10" tooltip="PI2DPX1217" display="PI2DPX1217"/>
    <hyperlink ref="B7" r:id="rId_hyperlink_11" tooltip="https://www.diodes.com/assets/Databriefs/PI2DPX1263-Product-Brief.pdf" display="https://www.diodes.com/assets/Databriefs/PI2DPX1263-Product-Brief.pdf"/>
    <hyperlink ref="C7" r:id="rId_hyperlink_12" tooltip="PI2DPX1263" display="PI2DPX1263"/>
    <hyperlink ref="B8" r:id="rId_hyperlink_13" tooltip="https://www.diodes.com/assets/Databriefs/PI2DPX2020-Product-Brief.pdf" display="https://www.diodes.com/assets/Databriefs/PI2DPX2020-Product-Brief.pdf"/>
    <hyperlink ref="C8" r:id="rId_hyperlink_14" tooltip="PI2DPX2020" display="PI2DPX2020"/>
    <hyperlink ref="B9" r:id="rId_hyperlink_15" tooltip="https://www.diodes.com/assets/Databriefs/PI2DPX2023-Product-Brief.pdf" display="https://www.diodes.com/assets/Databriefs/PI2DPX2023-Product-Brief.pdf"/>
    <hyperlink ref="C9" r:id="rId_hyperlink_16" tooltip="PI2DPX2023" display="PI2DPX2023"/>
    <hyperlink ref="B10" r:id="rId_hyperlink_17" tooltip="https://www.diodes.com/assets/Databriefs/PI2DPX2063A-Product-Brief.pdf" display="https://www.diodes.com/assets/Databriefs/PI2DPX2063A-Product-Brief.pdf"/>
    <hyperlink ref="C10" r:id="rId_hyperlink_18" tooltip="PI2DPX2063A" display="PI2DPX2063A"/>
    <hyperlink ref="B11" r:id="rId_hyperlink_19" tooltip="https://www.diodes.com/assets/Databriefs/PI2EQX16924-Product-Brief.pdf" display="https://www.diodes.com/assets/Databriefs/PI2EQX16924-Product-Brief.pdf"/>
    <hyperlink ref="C11" r:id="rId_hyperlink_20" tooltip="PI2EQX16924" display="PI2EQX16924"/>
    <hyperlink ref="B12" r:id="rId_hyperlink_21" tooltip="https://www.diodes.com/assets/Datasheets/PI2EQX22024.pdf" display="https://www.diodes.com/assets/Datasheets/PI2EQX22024.pdf"/>
    <hyperlink ref="C12" r:id="rId_hyperlink_22" tooltip="PI2EQX22024" display="PI2EQX22024"/>
    <hyperlink ref="B13" r:id="rId_hyperlink_23" tooltip="https://www.diodes.com/assets/Databriefs/PI2EQX502T-Prod-Brief.pdf" display="https://www.diodes.com/assets/Databriefs/PI2EQX502T-Prod-Brief.pdf"/>
    <hyperlink ref="C13" r:id="rId_hyperlink_24" tooltip="PI2EQX502T" display="PI2EQX502T"/>
    <hyperlink ref="B14" r:id="rId_hyperlink_25" tooltip="https://www.diodes.com/assets/Databriefs/PI2EQX510T-Product-Brief.pdf" display="https://www.diodes.com/assets/Databriefs/PI2EQX510T-Product-Brief.pdf"/>
    <hyperlink ref="C14" r:id="rId_hyperlink_26" tooltip="PI2EQX510T" display="PI2EQX510T"/>
    <hyperlink ref="B15" r:id="rId_hyperlink_27" tooltip="https://www.diodes.com/assets/Databriefs/PI2EQX511E-Prod-Brief.pdf" display="https://www.diodes.com/assets/Databriefs/PI2EQX511E-Prod-Brief.pdf"/>
    <hyperlink ref="C15" r:id="rId_hyperlink_28" tooltip="PI2EQX511E" display="PI2EQX511E"/>
    <hyperlink ref="B16" r:id="rId_hyperlink_29" tooltip="https://www.diodes.com/assets/Databriefs/PI2EQX5964-Prod-Brief.pdf" display="https://www.diodes.com/assets/Databriefs/PI2EQX5964-Prod-Brief.pdf"/>
    <hyperlink ref="C16" r:id="rId_hyperlink_30" tooltip="PI2EQX5964" display="PI2EQX5964"/>
    <hyperlink ref="B17" r:id="rId_hyperlink_31" tooltip="https://www.diodes.com/assets/Databriefs/PI2EQX5984_db.pdf" display="https://www.diodes.com/assets/Databriefs/PI2EQX5984_db.pdf"/>
    <hyperlink ref="C17" r:id="rId_hyperlink_32" tooltip="PI2EQX5984" display="PI2EQX5984"/>
    <hyperlink ref="B18" r:id="rId_hyperlink_33" tooltip="https://www.diodes.com/assets/Datasheets/PI2EQX638.pdf" display="https://www.diodes.com/assets/Datasheets/PI2EQX638.pdf"/>
    <hyperlink ref="C18" r:id="rId_hyperlink_34" tooltip="PI2EQX638" display="PI2EQX638"/>
    <hyperlink ref="B19" r:id="rId_hyperlink_35" tooltip="https://www.diodes.com/assets/Databriefs/PI2EQX6811ProdBrief.pdf" display="https://www.diodes.com/assets/Databriefs/PI2EQX6811ProdBrief.pdf"/>
    <hyperlink ref="C19" r:id="rId_hyperlink_36" tooltip="PI2EQX6811" display="PI2EQX6811"/>
    <hyperlink ref="B20" r:id="rId_hyperlink_37" tooltip="https://www.diodes.com/assets/Datasheets/PI2EQX6812.pdf" display="https://www.diodes.com/assets/Datasheets/PI2EQX6812.pdf"/>
    <hyperlink ref="C20" r:id="rId_hyperlink_38" tooltip="PI2EQX6812" display="PI2EQX6812"/>
    <hyperlink ref="B21" r:id="rId_hyperlink_39" tooltip="https://www.diodes.com/assets/Datasheets/PI2EQX6874.pdf" display="https://www.diodes.com/assets/Datasheets/PI2EQX6874.pdf"/>
    <hyperlink ref="C21" r:id="rId_hyperlink_40" tooltip="PI2EQX6874" display="PI2EQX6874"/>
    <hyperlink ref="B22" r:id="rId_hyperlink_41" tooltip="https://www.diodes.com/assets/Databriefs/PI2EQX862-Product-Brief.pdf" display="https://www.diodes.com/assets/Databriefs/PI2EQX862-Product-Brief.pdf"/>
    <hyperlink ref="C22" r:id="rId_hyperlink_42" tooltip="PI2EQX862" display="PI2EQX862"/>
    <hyperlink ref="B23" r:id="rId_hyperlink_43" tooltip="https://www.diodes.com/assets/Datasheets/PI2MEQX2503.pdf" display="https://www.diodes.com/assets/Datasheets/PI2MEQX2503.pdf"/>
    <hyperlink ref="C23" r:id="rId_hyperlink_44" tooltip="PI2MEQX2503" display="PI2MEQX2503"/>
    <hyperlink ref="B24" r:id="rId_hyperlink_45" tooltip="https://www.diodes.com/assets/Datasheets/PI2MEQX2505.pdf" display="https://www.diodes.com/assets/Datasheets/PI2MEQX2505.pdf"/>
    <hyperlink ref="C24" r:id="rId_hyperlink_46" tooltip="PI2MEQX2505" display="PI2MEQX2505"/>
    <hyperlink ref="B25" r:id="rId_hyperlink_47" tooltip="https://www.diodes.com/assets/Datasheets/PI3DPX1203B.pdf" display="https://www.diodes.com/assets/Datasheets/PI3DPX1203B.pdf"/>
    <hyperlink ref="C25" r:id="rId_hyperlink_48" tooltip="PI3DPX1203B" display="PI3DPX1203B"/>
    <hyperlink ref="B26" r:id="rId_hyperlink_49" tooltip="https://www.diodes.com/assets/Databriefs/PI3DPX1203C-Product-Brief.pdf" display="https://www.diodes.com/assets/Databriefs/PI3DPX1203C-Product-Brief.pdf"/>
    <hyperlink ref="C26" r:id="rId_hyperlink_50" tooltip="PI3DPX1203C" display="PI3DPX1203C"/>
    <hyperlink ref="B27" r:id="rId_hyperlink_51" tooltip="https://www.diodes.com/assets/Databriefs/PI3DPX1205A1-Product-Brief.pdf" display="https://www.diodes.com/assets/Databriefs/PI3DPX1205A1-Product-Brief.pdf"/>
    <hyperlink ref="C27" r:id="rId_hyperlink_52" tooltip="PI3DPX1205A1" display="PI3DPX1205A1"/>
    <hyperlink ref="B28" r:id="rId_hyperlink_53" tooltip="https://www.diodes.com/assets/Databriefs/PI3DPX1207B1-Product-Brief.pdf" display="https://www.diodes.com/assets/Databriefs/PI3DPX1207B1-Product-Brief.pdf"/>
    <hyperlink ref="C28" r:id="rId_hyperlink_54" tooltip="PI3DPX1207B1" display="PI3DPX1207B1"/>
    <hyperlink ref="B29" r:id="rId_hyperlink_55" tooltip="https://www.diodes.com/assets/Databriefs/PI3DPX1207C-Product-Brief.pdf" display="https://www.diodes.com/assets/Databriefs/PI3DPX1207C-Product-Brief.pdf"/>
    <hyperlink ref="C29" r:id="rId_hyperlink_56" tooltip="PI3DPX1207C" display="PI3DPX1207C"/>
    <hyperlink ref="B30" r:id="rId_hyperlink_57" tooltip="https://www.diodes.com/assets/Databriefs/PI3DPX1207Q-Product-Brief.pdf" display="https://www.diodes.com/assets/Databriefs/PI3DPX1207Q-Product-Brief.pdf"/>
    <hyperlink ref="C30" r:id="rId_hyperlink_58" tooltip="PI3DPX1207Q" display="PI3DPX1207Q"/>
    <hyperlink ref="B31" r:id="rId_hyperlink_59" tooltip="https://www.diodes.com/assets/Databriefs/PI3DPX1225-Product-Brief.pdf" display="https://www.diodes.com/assets/Databriefs/PI3DPX1225-Product-Brief.pdf"/>
    <hyperlink ref="C31" r:id="rId_hyperlink_60" tooltip="PI3DPX1225" display="PI3DPX1225"/>
    <hyperlink ref="B32" r:id="rId_hyperlink_61" tooltip="https://www.diodes.com/assets/Databriefs/PI3DPX1225Q-Product-Brief.pdf" display="https://www.diodes.com/assets/Databriefs/PI3DPX1225Q-Product-Brief.pdf"/>
    <hyperlink ref="C32" r:id="rId_hyperlink_62" tooltip="PI3DPX1225Q" display="PI3DPX1225Q"/>
    <hyperlink ref="B33" r:id="rId_hyperlink_63" tooltip="https://www.diodes.com/assets/Databriefs/PI3DPX20012-Product-Brief.pdf" display="https://www.diodes.com/assets/Databriefs/PI3DPX20012-Product-Brief.pdf"/>
    <hyperlink ref="C33" r:id="rId_hyperlink_64" tooltip="PI3DPX20012" display="PI3DPX20012"/>
    <hyperlink ref="B34" r:id="rId_hyperlink_65" tooltip="https://www.diodes.com/assets/Databriefs/PI3DPX20021-Product-Brief.pdf" display="https://www.diodes.com/assets/Databriefs/PI3DPX20021-Product-Brief.pdf"/>
    <hyperlink ref="C34" r:id="rId_hyperlink_66" tooltip="PI3DPX20021" display="PI3DPX20021"/>
    <hyperlink ref="B35" r:id="rId_hyperlink_67" tooltip="https://www.diodes.com/assets/Databriefs/PI3DPX8100-Product-Brief.pdf" display="https://www.diodes.com/assets/Databriefs/PI3DPX8100-Product-Brief.pdf"/>
    <hyperlink ref="C35" r:id="rId_hyperlink_68" tooltip="PI3DPX8100" display="PI3DPX8100"/>
    <hyperlink ref="B36" r:id="rId_hyperlink_69" tooltip="https://www.diodes.com/assets/Databriefs/PI3DPX8112-Product-Brief.pdf" display="https://www.diodes.com/assets/Databriefs/PI3DPX8112-Product-Brief.pdf"/>
    <hyperlink ref="C36" r:id="rId_hyperlink_70" tooltip="PI3DPX8112" display="PI3DPX8112"/>
    <hyperlink ref="B37" r:id="rId_hyperlink_71" tooltip="https://www.diodes.com/assets/Databriefs/PI3DPX8121-Product-Brief.pdf" display="https://www.diodes.com/assets/Databriefs/PI3DPX8121-Product-Brief.pdf"/>
    <hyperlink ref="C37" r:id="rId_hyperlink_72" tooltip="PI3DPX8121" display="PI3DPX8121"/>
    <hyperlink ref="B38" r:id="rId_hyperlink_73" tooltip="https://www.diodes.com/assets/Datasheets/PI3EQX1002B1.pdf" display="https://www.diodes.com/assets/Datasheets/PI3EQX1002B1.pdf"/>
    <hyperlink ref="C38" r:id="rId_hyperlink_74" tooltip="PI3EQX1002B1" display="PI3EQX1002B1"/>
    <hyperlink ref="B39" r:id="rId_hyperlink_75" tooltip="https://www.diodes.com/assets/Databriefs/PI3EQX1002E-Product-Brief.pdf" display="https://www.diodes.com/assets/Databriefs/PI3EQX1002E-Product-Brief.pdf"/>
    <hyperlink ref="C39" r:id="rId_hyperlink_76" tooltip="PI3EQX1002E" display="PI3EQX1002E"/>
    <hyperlink ref="C40" r:id="rId_hyperlink_77" tooltip="PI3EQX1002E2" display="PI3EQX1002E2"/>
    <hyperlink ref="B41" r:id="rId_hyperlink_78" tooltip="https://www.diodes.com/assets/Databriefs/PI3EQX1004B1-Product-Brief.pdf" display="https://www.diodes.com/assets/Databriefs/PI3EQX1004B1-Product-Brief.pdf"/>
    <hyperlink ref="C41" r:id="rId_hyperlink_79" tooltip="PI3EQX1004B1" display="PI3EQX1004B1"/>
    <hyperlink ref="B42" r:id="rId_hyperlink_80" tooltip="https://www.diodes.com/assets/Databriefs/PI3EQX1004E-Product-Brief.pdf" display="https://www.diodes.com/assets/Databriefs/PI3EQX1004E-Product-Brief.pdf"/>
    <hyperlink ref="C42" r:id="rId_hyperlink_81" tooltip="PI3EQX1004E" display="PI3EQX1004E"/>
    <hyperlink ref="B43" r:id="rId_hyperlink_82" tooltip="https://www.diodes.com/assets/Databriefs/PI3EQX1014-Product-Brief.pdf" display="https://www.diodes.com/assets/Databriefs/PI3EQX1014-Product-Brief.pdf"/>
    <hyperlink ref="C43" r:id="rId_hyperlink_83" tooltip="PI3EQX1014" display="PI3EQX1014"/>
    <hyperlink ref="B44" r:id="rId_hyperlink_84" tooltip="https://www.diodes.com/assets/Databriefs/PI3EQX10612-Product-Brief.pdf" display="https://www.diodes.com/assets/Databriefs/PI3EQX10612-Product-Brief.pdf"/>
    <hyperlink ref="C44" r:id="rId_hyperlink_85" tooltip="PI3EQX10612" display="PI3EQX10612"/>
    <hyperlink ref="B45" r:id="rId_hyperlink_86" tooltip="https://www.diodes.com/assets/Datasheets/PI3EQX1204-C.pdf" display="https://www.diodes.com/assets/Datasheets/PI3EQX1204-C.pdf"/>
    <hyperlink ref="C45" r:id="rId_hyperlink_87" tooltip="PI3EQX1204-C" display="PI3EQX1204-C"/>
    <hyperlink ref="B46" r:id="rId_hyperlink_88" tooltip="https://www.diodes.com/assets/Databriefs/PI3EQX12902A-Product-Brief.pdf" display="https://www.diodes.com/assets/Databriefs/PI3EQX12902A-Product-Brief.pdf"/>
    <hyperlink ref="C46" r:id="rId_hyperlink_89" tooltip="PI3EQX12902A" display="PI3EQX12902A"/>
    <hyperlink ref="B47" r:id="rId_hyperlink_90" tooltip="https://www.diodes.com/assets/Databriefs/PI3EQX12902B-PB.pdf" display="https://www.diodes.com/assets/Databriefs/PI3EQX12902B-PB.pdf"/>
    <hyperlink ref="C47" r:id="rId_hyperlink_91" tooltip="PI3EQX12902B" display="PI3EQX12902B"/>
    <hyperlink ref="B48" r:id="rId_hyperlink_92" tooltip="https://www.diodes.com/assets/Databriefs/PI3EQX12902E-Product-Brief.pdf" display="https://www.diodes.com/assets/Databriefs/PI3EQX12902E-Product-Brief.pdf"/>
    <hyperlink ref="C48" r:id="rId_hyperlink_93" tooltip="PI3EQX12902E" display="PI3EQX12902E"/>
    <hyperlink ref="B49" r:id="rId_hyperlink_94" tooltip="https://www.diodes.com/assets/Databriefs/PI3EQX12904A-Product-Brief.pdf" display="https://www.diodes.com/assets/Databriefs/PI3EQX12904A-Product-Brief.pdf"/>
    <hyperlink ref="C49" r:id="rId_hyperlink_95" tooltip="PI3EQX12904A" display="PI3EQX12904A"/>
    <hyperlink ref="B50" r:id="rId_hyperlink_96" tooltip="https://www.diodes.com/assets/Databriefs/PI3EQX12904E-Product-Brief.pdf" display="https://www.diodes.com/assets/Databriefs/PI3EQX12904E-Product-Brief.pdf"/>
    <hyperlink ref="C50" r:id="rId_hyperlink_97" tooltip="PI3EQX12904E" display="PI3EQX12904E"/>
    <hyperlink ref="B51" r:id="rId_hyperlink_98" tooltip="https://www.diodes.com/assets/Databriefs/PI3EQX12908A-PB.pdf" display="https://www.diodes.com/assets/Databriefs/PI3EQX12908A-PB.pdf"/>
    <hyperlink ref="C51" r:id="rId_hyperlink_99" tooltip="PI3EQX12908A" display="PI3EQX12908A"/>
    <hyperlink ref="B52" r:id="rId_hyperlink_100" tooltip="https://www.diodes.com/assets/Datasheets/PI3EQX12908A2.pdf" display="https://www.diodes.com/assets/Datasheets/PI3EQX12908A2.pdf"/>
    <hyperlink ref="C52" r:id="rId_hyperlink_101" tooltip="PI3EQX12908A2" display="PI3EQX12908A2"/>
    <hyperlink ref="B53" r:id="rId_hyperlink_102" tooltip="https://www.diodes.com/assets/Databriefs/PI3EQX16012-Product-Brief.pdf" display="https://www.diodes.com/assets/Databriefs/PI3EQX16012-Product-Brief.pdf"/>
    <hyperlink ref="C53" r:id="rId_hyperlink_103" tooltip="PI3EQX16012" display="PI3EQX16012"/>
    <hyperlink ref="B54" r:id="rId_hyperlink_104" tooltip="https://www.diodes.com/assets/Databriefs/PI3EQX16021-Product-Brief.pdf" display="https://www.diodes.com/assets/Databriefs/PI3EQX16021-Product-Brief.pdf"/>
    <hyperlink ref="C54" r:id="rId_hyperlink_105" tooltip="PI3EQX16021" display="PI3EQX16021"/>
    <hyperlink ref="B55" r:id="rId_hyperlink_106" tooltip="https://www.diodes.com/assets/Databriefs/PI3EQX16612-Product-Brief.pdf" display="https://www.diodes.com/assets/Databriefs/PI3EQX16612-Product-Brief.pdf"/>
    <hyperlink ref="C55" r:id="rId_hyperlink_107" tooltip="PI3EQX16612" display="PI3EQX16612"/>
    <hyperlink ref="B56" r:id="rId_hyperlink_108" tooltip="https://www.diodes.com/assets/Databriefs/PI3EQX16621-Product-Brief.pdf" display="https://www.diodes.com/assets/Databriefs/PI3EQX16621-Product-Brief.pdf"/>
    <hyperlink ref="C56" r:id="rId_hyperlink_109" tooltip="PI3EQX16621" display="PI3EQX16621"/>
    <hyperlink ref="B57" r:id="rId_hyperlink_110" tooltip="https://www.diodes.com/assets/Databriefs/PI3EQX16812-Product-Brief.pdf" display="https://www.diodes.com/assets/Databriefs/PI3EQX16812-Product-Brief.pdf"/>
    <hyperlink ref="C57" r:id="rId_hyperlink_111" tooltip="PI3EQX16812" display="PI3EQX16812"/>
    <hyperlink ref="B58" r:id="rId_hyperlink_112" tooltip="https://www.diodes.com/assets/Databriefs/PI3EQX16821-Product-Brief.pdf" display="https://www.diodes.com/assets/Databriefs/PI3EQX16821-Product-Brief.pdf"/>
    <hyperlink ref="C58" r:id="rId_hyperlink_113" tooltip="PI3EQX16821" display="PI3EQX16821"/>
    <hyperlink ref="B59" r:id="rId_hyperlink_114" tooltip="https://www.diodes.com/assets/Databriefs/PI3EQX16904GL-Product-Brief.pdf" display="https://www.diodes.com/assets/Databriefs/PI3EQX16904GL-Product-Brief.pdf"/>
    <hyperlink ref="C59" r:id="rId_hyperlink_115" tooltip="PI3EQX16904GL" display="PI3EQX16904GL"/>
    <hyperlink ref="B60" r:id="rId_hyperlink_116" tooltip="https://www.diodes.com/assets/Databriefs/PI3EQX16908GL-Product-Brief.pdf" display="https://www.diodes.com/assets/Databriefs/PI3EQX16908GL-Product-Brief.pdf"/>
    <hyperlink ref="C60" r:id="rId_hyperlink_117" tooltip="PI3EQX16908GL" display="PI3EQX16908GL"/>
    <hyperlink ref="B61" r:id="rId_hyperlink_118" tooltip="https://www.diodes.com/assets/Databriefs/PI3EQX2004-Product-Brief.pdf" display="https://www.diodes.com/assets/Databriefs/PI3EQX2004-Product-Brief.pdf"/>
    <hyperlink ref="C61" r:id="rId_hyperlink_119" tooltip="PI3EQX2004" display="PI3EQX2004"/>
    <hyperlink ref="B62" r:id="rId_hyperlink_120" tooltip="https://www.diodes.com/assets/Datasheets/PI3EQX2024.pdf" display="https://www.diodes.com/assets/Datasheets/PI3EQX2024.pdf"/>
    <hyperlink ref="C62" r:id="rId_hyperlink_121" tooltip="PI3EQX2024" display="PI3EQX2024"/>
    <hyperlink ref="B63" r:id="rId_hyperlink_122" tooltip="https://www.diodes.com/assets/Databriefs/PI3EQX2034-Product-Brief.pdf" display="https://www.diodes.com/assets/Databriefs/PI3EQX2034-Product-Brief.pdf"/>
    <hyperlink ref="C63" r:id="rId_hyperlink_123" tooltip="PI3EQX2034" display="PI3EQX2034"/>
    <hyperlink ref="B64" r:id="rId_hyperlink_124" tooltip="https://www.diodes.com/assets/Databriefs/PI3EQX32904-Product-Brief.pdf" display="https://www.diodes.com/assets/Databriefs/PI3EQX32904-Product-Brief.pdf"/>
    <hyperlink ref="C64" r:id="rId_hyperlink_125" tooltip="PI3EQX32904" display="PI3EQX32904"/>
    <hyperlink ref="B65" r:id="rId_hyperlink_126" tooltip="https://www.diodes.com/assets/Databriefs/PI3EQX32908-Product-Brief.pdf" display="https://www.diodes.com/assets/Databriefs/PI3EQX32908-Product-Brief.pdf"/>
    <hyperlink ref="C65" r:id="rId_hyperlink_127" tooltip="PI3EQX32908" display="PI3EQX32908"/>
    <hyperlink ref="B66" r:id="rId_hyperlink_128" tooltip="https://www.diodes.com/assets/Databriefs/PI3EQX32908E-Product-Brief.pdf" display="https://www.diodes.com/assets/Databriefs/PI3EQX32908E-Product-Brief.pdf"/>
    <hyperlink ref="C66" r:id="rId_hyperlink_129" tooltip="PI3EQX32908E" display="PI3EQX32908E"/>
    <hyperlink ref="B67" r:id="rId_hyperlink_130" tooltip="https://www.diodes.com/assets/Datasheets/PI3EQX501B.pdf" display="https://www.diodes.com/assets/Datasheets/PI3EQX501B.pdf"/>
    <hyperlink ref="C67" r:id="rId_hyperlink_131" tooltip="PI3EQX501B" display="PI3EQX501B"/>
    <hyperlink ref="B68" r:id="rId_hyperlink_132" tooltip="https://www.diodes.com/assets/Databriefs/PI3EQX501BQ-PB.pdf" display="https://www.diodes.com/assets/Databriefs/PI3EQX501BQ-PB.pdf"/>
    <hyperlink ref="C68" r:id="rId_hyperlink_133" tooltip="PI3EQX501BQ" display="PI3EQX501BQ"/>
    <hyperlink ref="B69" r:id="rId_hyperlink_134" tooltip="https://www.diodes.com/assets/Databriefs/PI3EQX501I-PB.pdf" display="https://www.diodes.com/assets/Databriefs/PI3EQX501I-PB.pdf"/>
    <hyperlink ref="C69" r:id="rId_hyperlink_135" tooltip="PI3EQX501i" display="PI3EQX501i"/>
    <hyperlink ref="B70" r:id="rId_hyperlink_136" tooltip="https://www.diodes.com/assets/Databriefs/PI3EQX5801-PB.pdf" display="https://www.diodes.com/assets/Databriefs/PI3EQX5801-PB.pdf"/>
    <hyperlink ref="C70" r:id="rId_hyperlink_137" tooltip="PI3EQX5801" display="PI3EQX5801"/>
    <hyperlink ref="B71" r:id="rId_hyperlink_138" tooltip="https://www.diodes.com/assets/Datasheets/PI3EQX6801A.pdf" display="https://www.diodes.com/assets/Datasheets/PI3EQX6801A.pdf"/>
    <hyperlink ref="C71" r:id="rId_hyperlink_139" tooltip="PI3EQX6801A" display="PI3EQX6801A"/>
    <hyperlink ref="B72" r:id="rId_hyperlink_140" tooltip="https://www.diodes.com/assets/Databriefs/PI3EQX7502B-PB.pdf" display="https://www.diodes.com/assets/Databriefs/PI3EQX7502B-PB.pdf"/>
    <hyperlink ref="C72" r:id="rId_hyperlink_141" tooltip="PI3EQX7502B" display="PI3EQX7502B"/>
    <hyperlink ref="B73" r:id="rId_hyperlink_142" tooltip="https://www.diodes.com/assets/Databriefs/PI3EQX7502M-Product-Brief.pdf" display="https://www.diodes.com/assets/Databriefs/PI3EQX7502M-Product-Brief.pdf"/>
    <hyperlink ref="C73" r:id="rId_hyperlink_143" tooltip="PI3EQX7502M" display="PI3EQX7502M"/>
    <hyperlink ref="B74" r:id="rId_hyperlink_144" tooltip="https://www.diodes.com/assets/Databriefs/PI3EQX7741-Prod-Brief.pdf" display="https://www.diodes.com/assets/Databriefs/PI3EQX7741-Prod-Brief.pdf"/>
    <hyperlink ref="C74" r:id="rId_hyperlink_145" tooltip="PI3EQX7741AI" display="PI3EQX7741AI"/>
    <hyperlink ref="B75" r:id="rId_hyperlink_146" tooltip="https://www.diodes.com/assets/Databriefs/IDF3EQX7742ProdBrief.pdf" display="https://www.diodes.com/assets/Databriefs/IDF3EQX7742ProdBrief.pdf"/>
    <hyperlink ref="C75" r:id="rId_hyperlink_147" tooltip="PI3EQX7742AI" display="PI3EQX7742AI"/>
    <hyperlink ref="B76" r:id="rId_hyperlink_148" tooltip="https://www.diodes.com/assets/Databriefs/PI3EQX7841-Product-Brief.pdf" display="https://www.diodes.com/assets/Databriefs/PI3EQX7841-Product-Brief.pdf"/>
    <hyperlink ref="C76" r:id="rId_hyperlink_149" tooltip="PI3EQX7841" display="PI3EQX7841"/>
    <hyperlink ref="B77" r:id="rId_hyperlink_150" tooltip="https://www.diodes.com/assets/Databriefs/PI3EQX8904-Product-Brief.pdf" display="https://www.diodes.com/assets/Databriefs/PI3EQX8904-Product-Brief.pdf"/>
    <hyperlink ref="C77" r:id="rId_hyperlink_151" tooltip="PI3EQX8904" display="PI3EQX8904"/>
    <hyperlink ref="B78" r:id="rId_hyperlink_152" tooltip="https://www.diodes.com/assets/Databriefs/PI3EQX8908A-Product-Brief.pdf" display="https://www.diodes.com/assets/Databriefs/PI3EQX8908A-Product-Brief.pdf"/>
    <hyperlink ref="C78" r:id="rId_hyperlink_153" tooltip="PI3EQX8908A" display="PI3EQX8908A"/>
    <hyperlink ref="B79" r:id="rId_hyperlink_154" tooltip="https://www.diodes.com/assets/Databriefs/PI3EQX8908A2-db2.pdf" display="https://www.diodes.com/assets/Databriefs/PI3EQX8908A2-db2.pdf"/>
    <hyperlink ref="C79" r:id="rId_hyperlink_155" tooltip="PI3EQX8908A2" display="PI3EQX8908A2"/>
    <hyperlink ref="B80" r:id="rId_hyperlink_156" tooltip="https://www.diodes.com/assets/Datasheets/PI3HDX1204B1.pdf" display="https://www.diodes.com/assets/Datasheets/PI3HDX1204B1.pdf"/>
    <hyperlink ref="C80" r:id="rId_hyperlink_157" tooltip="PI3HDX1204B1" display="PI3HDX1204B1"/>
    <hyperlink ref="B81" r:id="rId_hyperlink_158" tooltip="https://www.diodes.com/assets/Databriefs/PI3HDX1204C-Product-Brief.pdf" display="https://www.diodes.com/assets/Databriefs/PI3HDX1204C-Product-Brief.pdf"/>
    <hyperlink ref="C81" r:id="rId_hyperlink_159" tooltip="PI3HDX1204C" display="PI3HDX1204C"/>
    <hyperlink ref="B82" r:id="rId_hyperlink_160" tooltip="https://www.diodes.com/assets/Databriefs/PI3HDX1204D-Product-Brief.pdf" display="https://www.diodes.com/assets/Databriefs/PI3HDX1204D-Product-Brief.pdf"/>
    <hyperlink ref="C82" r:id="rId_hyperlink_161" tooltip="PI3HDX1204D" display="PI3HDX1204D"/>
    <hyperlink ref="B83" r:id="rId_hyperlink_162" tooltip="https://www.diodes.com/assets/Databriefs/PI3HDX12211-Product-Brief.pdf" display="https://www.diodes.com/assets/Databriefs/PI3HDX12211-Product-Brief.pdf"/>
    <hyperlink ref="C83" r:id="rId_hyperlink_163" tooltip="PI3HDX12211" display="PI3HDX12211"/>
    <hyperlink ref="B84" r:id="rId_hyperlink_164" tooltip="https://www.diodes.com/assets/Databriefs/PI3HDX12211A-Product-Brief.pdf" display="https://www.diodes.com/assets/Databriefs/PI3HDX12211A-Product-Brief.pdf"/>
    <hyperlink ref="C84" r:id="rId_hyperlink_165" tooltip="PI3HDX12211A" display="PI3HDX12211A"/>
    <hyperlink ref="B85" r:id="rId_hyperlink_166" tooltip="https://www.diodes.com/assets/Databriefs/PI3HDX12212-Product-Brief.pdf" display="https://www.diodes.com/assets/Databriefs/PI3HDX12212-Product-Brief.pdf"/>
    <hyperlink ref="C85" r:id="rId_hyperlink_167" tooltip="PI3HDX12212" display="PI3HDX12212"/>
    <hyperlink ref="B86" r:id="rId_hyperlink_168" tooltip="https://www.diodes.com/assets/Databriefs/PI3HDX12221-Product-Brief.pdf" display="https://www.diodes.com/assets/Databriefs/PI3HDX12221-Product-Brief.pdf"/>
    <hyperlink ref="C86" r:id="rId_hyperlink_169" tooltip="PI3HDX12221" display="PI3HDX12221"/>
    <hyperlink ref="B87" r:id="rId_hyperlink_170" tooltip="https://www.diodes.com/assets/Databriefs/PI3HDX12221B-Product-Brief.pdf" display="https://www.diodes.com/assets/Databriefs/PI3HDX12221B-Product-Brief.pdf"/>
    <hyperlink ref="C87" r:id="rId_hyperlink_171" tooltip="PI3HDX12221B" display="PI3HDX12221B"/>
    <hyperlink ref="B88" r:id="rId_hyperlink_172" tooltip="https://www.diodes.com/assets/Datasheets/PI3HDX231.pdf" display="https://www.diodes.com/assets/Datasheets/PI3HDX231.pdf"/>
    <hyperlink ref="C88" r:id="rId_hyperlink_173" tooltip="PI3HDX231" display="PI3HDX231"/>
    <hyperlink ref="B89" r:id="rId_hyperlink_174" tooltip="https://www.diodes.com/assets/Datasheets/PI3HDX612.pdf" display="https://www.diodes.com/assets/Datasheets/PI3HDX612.pdf"/>
    <hyperlink ref="C89" r:id="rId_hyperlink_175" tooltip="PI3HDX612" display="PI3HDX612"/>
    <hyperlink ref="B90" r:id="rId_hyperlink_176" tooltip="https://www.diodes.com/assets/Databriefs/PI3UPI1608-Product-Brief.pdf" display="https://www.diodes.com/assets/Databriefs/PI3UPI1608-Product-Brief.pdf"/>
    <hyperlink ref="C90" r:id="rId_hyperlink_177" tooltip="PI3UPI1608" display="PI3UPI1608"/>
    <hyperlink ref="B91" r:id="rId_hyperlink_178" tooltip="https://www.diodes.com/assets/Datasheets/PI3WVR31310A.pdf" display="https://www.diodes.com/assets/Datasheets/PI3WVR31310A.pdf"/>
    <hyperlink ref="C91" r:id="rId_hyperlink_179" tooltip="PI3WVR31310A" display="PI3WVR31310A"/>
    <hyperlink ref="B92" r:id="rId_hyperlink_180" tooltip="https://www.diodes.com/assets/Datasheets/PI5USB212.pdf" display="https://www.diodes.com/assets/Datasheets/PI5USB212.pdf"/>
    <hyperlink ref="C92" r:id="rId_hyperlink_181" tooltip="PI5USB212" display="PI5USB2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2024-07-16T17:28:49-05:00</dcterms:created>
  <dcterms:modified xsi:type="dcterms:W3CDTF">2024-07-16T17:28:49-05:00</dcterms:modified>
  <dc:title>Untitled Spreadsheet</dc:title>
  <dc:description/>
  <dc:subject/>
  <cp:keywords/>
  <cp:category/>
</cp:coreProperties>
</file>