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'Worksheet'!$A$1:$R$51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<sst xmlns="http://schemas.openxmlformats.org/spreadsheetml/2006/main" uniqueCount="245">
  <si>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Part Number</t>
  </si>
  <si>
    <t>Datasheet or Product Brief</t>
  </si>
  <si>
    <t>Product Page</t>
  </si>
  <si>
    <t>Description</t>
  </si>
  <si>
    <t>Application List</t>
  </si>
  <si>
    <t>Protocol List</t>
  </si>
  <si>
    <r>
      <rPr>
        <rFont val="Arial"/>
        <b val="true"/>
        <i val="false"/>
        <strike val="false"/>
        <color rgb="FF000000"/>
        <sz val="8"/>
        <u val="none"/>
      </rPr>
      <t xml:space="preserve">Compliance(Only Automotive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</si>
  <si>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Configuration</t>
    </r>
  </si>
  <si>
    <r>
      <rPr>
        <rFont val="Arial"/>
        <b val="true"/>
        <i val="false"/>
        <strike val="false"/>
        <color rgb="FF000000"/>
        <sz val="8"/>
        <u val="none"/>
      </rPr>
      <t xml:space="preserve">Differential Channels</t>
    </r>
  </si>
  <si>
    <r>
      <rPr>
        <rFont val="Arial"/>
        <b val="true"/>
        <i val="false"/>
        <strike val="false"/>
        <color rgb="FF000000"/>
        <sz val="8"/>
        <u val="none"/>
      </rPr>
      <t xml:space="preserve">HotInsertion</t>
    </r>
  </si>
  <si>
    <r>
      <rPr>
        <rFont val="Arial"/>
        <b val="true"/>
        <i val="false"/>
        <strike val="false"/>
        <color rgb="FF000000"/>
        <sz val="8"/>
        <u val="none"/>
      </rPr>
      <t xml:space="preserve">Lanes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</si>
  <si>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OtherFeatures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</si>
  <si>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Rail-to-Rail</t>
    </r>
  </si>
  <si>
    <r>
      <rPr>
        <rFont val="Arial"/>
        <b val="true"/>
        <i val="false"/>
        <strike val="false"/>
        <color rgb="FF000000"/>
        <sz val="8"/>
        <u val="none"/>
      </rPr>
      <t xml:space="preserve">Signal 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</si>
  <si>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Single Ended Channels</t>
    </r>
  </si>
  <si>
    <r>
      <rPr>
        <rFont val="Arial"/>
        <b val="true"/>
        <i val="false"/>
        <strike val="false"/>
        <color rgb="FF000000"/>
        <sz val="8"/>
        <u val="none"/>
      </rPr>
      <t xml:space="preserve">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</si>
  <si>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Voltage</t>
    </r>
  </si>
  <si>
    <t>Packages</t>
  </si>
  <si>
    <t>PI3A114-A</t>
  </si>
  <si>
    <t>1:4 Mux/DeMux with Low Threshold Control Inputs</t>
  </si>
  <si>
    <t>HDD, Industrial PC, Multi-Function Printer, Digital Cameras, Rack Server, Smart Grid, Routers and Switches, Security, GPS, Smartphones, STB, TVs</t>
  </si>
  <si>
    <t>Standard</t>
  </si>
  <si>
    <t>1-Channel SP4T</t>
  </si>
  <si>
    <t>N/A</t>
  </si>
  <si>
    <t>Single Ended</t>
  </si>
  <si>
    <t>SP4T</t>
  </si>
  <si>
    <t>TQFN (ZL10)  MSL1 PPF</t>
  </si>
  <si>
    <t>PI3A223</t>
  </si>
  <si>
    <t>Dual SPDT with 0.6-ohm Ron</t>
  </si>
  <si>
    <t>HDD, Rack Server, Multi-Function Printer, Digital Cameras, Smart Grid, Routers and Switches, Security, GPS, Smartphones, STB, TVs</t>
  </si>
  <si>
    <t>2-Channel SPDT</t>
  </si>
  <si>
    <t>None</t>
  </si>
  <si>
    <t>SPDT</t>
  </si>
  <si>
    <t>U-QFN1418-10</t>
  </si>
  <si>
    <t>PI3A268C</t>
  </si>
  <si>
    <t>Dual SPDT with 0.6-ohm Ron and -1.5V Support</t>
  </si>
  <si>
    <t>HDD, Industrial PC, Rack Server, Digital Cameras, Multi-Function Printer, Smart Grid, Routers and Switches, GPS, Security, Smartphones, STB</t>
  </si>
  <si>
    <t>Differential</t>
  </si>
  <si>
    <t>PI3A27518</t>
  </si>
  <si>
    <t>1.8/3.3V High-Bandwidth 6-channel, 2:1 Mux/DeMux</t>
  </si>
  <si>
    <t>AIO / All-In-One, Industrial PC, Rack Server, Storage Array, Motherboards, Notebooks, Tablet PC</t>
  </si>
  <si>
    <t>6 channels DPDT</t>
  </si>
  <si>
    <t>No</t>
  </si>
  <si>
    <t>Yes</t>
  </si>
  <si>
    <t>1.65V ~ 3.6V</t>
  </si>
  <si>
    <t>TQFN (ZD24)  MSL1 Sn</t>
  </si>
  <si>
    <t>PI3A27518Q</t>
  </si>
  <si>
    <t>Automotive Grade 1.8/3.3V High-Bandwidth 6-channel, 2:1 Mux/DeMux</t>
  </si>
  <si>
    <t>Automotive</t>
  </si>
  <si>
    <t>V-QFN4040-24 (ZDW24) MSL1</t>
  </si>
  <si>
    <t>PI3A288</t>
  </si>
  <si>
    <t>Ultra-Low-THD Dual-SPDT (0.35?) Analog Switch with Negative Signal Handling Capability</t>
  </si>
  <si>
    <t>Industrial PC, Digital Cameras, DVD/Blu-Ray, Security, Smartphones, STB, TVs</t>
  </si>
  <si>
    <t>1.65-4.3</t>
  </si>
  <si>
    <t>PI3A3899</t>
  </si>
  <si>
    <t>Dual-DPDT Analog Switch</t>
  </si>
  <si>
    <t>HDD, Industrial PC, Rack Server, Multi-Function Printer, Digital Cameras, Routers and Switches, Security, GPS, Smartphones, STB, TVs</t>
  </si>
  <si>
    <t>2-Channel DPDT</t>
  </si>
  <si>
    <t>DPDT</t>
  </si>
  <si>
    <t>UQFN (ZT16)</t>
  </si>
  <si>
    <t>PI3A412</t>
  </si>
  <si>
    <t>Small Plastic Package, Quad SPDT Analog Switch</t>
  </si>
  <si>
    <t>HDD, Industrial PC, Digital Cameras, Rack Server, Multi-Function Printer, Smart Grid, Security, GPS, Smartphones, STB, TVs</t>
  </si>
  <si>
    <t>4-Channel SPDT</t>
  </si>
  <si>
    <t>TQFN (ZH16) MSL1 Sn</t>
  </si>
  <si>
    <t>PI3A6386</t>
  </si>
  <si>
    <t>USB Type-C Ultra-Low-THD Audio and Data Switch Array</t>
  </si>
  <si>
    <t>Smartphones</t>
  </si>
  <si>
    <t>1-Differential Channel 2:1, 1-Differential Channel 3:1</t>
  </si>
  <si>
    <t>N</t>
  </si>
  <si>
    <t>1.7-5.5</t>
  </si>
  <si>
    <t>TQFN (ZL24)  MSL1 Sn</t>
  </si>
  <si>
    <t>PI3DBS12212A</t>
  </si>
  <si>
    <t>12 Gbps,1-Lane (2-Channel), Differential 2:1 Mux/DeMux. 3.3V</t>
  </si>
  <si>
    <t>Rack Server</t>
  </si>
  <si>
    <t>USB 3.2 Gen 1, SAS, PCI Express® 3.0, USB, SAS3</t>
  </si>
  <si>
    <t>Mux, 2:1: 2-Differential Channel</t>
  </si>
  <si>
    <t>2:01</t>
  </si>
  <si>
    <t>TQFN (ZBS20)  MSL1 Sn, X2-QFN2020-18 (XUA18) MSL1 Sn, TQFN (ZB20)  MSL1 Sn</t>
  </si>
  <si>
    <t>PI3DBS12412A</t>
  </si>
  <si>
    <t>12Gbps, 2-Lane (4-Channel), Differential 2:1 Mux/DeMux. 3.3V</t>
  </si>
  <si>
    <t>Mux, 2:1: 4-Differential Channel</t>
  </si>
  <si>
    <t xml:space="preserve">TQFN (ZH42) MSL1 PPF, TQFN (ZL40) MSL1 </t>
  </si>
  <si>
    <t>PI3PCIE2612-A</t>
  </si>
  <si>
    <t>PCIe 2.0 / DisplayPort (6-Channel), Differential 2:1 Mux/DeMux, ATX Pinout, 3.3V</t>
  </si>
  <si>
    <t>DisplayPort</t>
  </si>
  <si>
    <t>Mux, 6-Differential Channels, ATX Pinout</t>
  </si>
  <si>
    <t>PI3PCIE3212</t>
  </si>
  <si>
    <t>PCIe 3.0, 1-lane (2-Channel), Differential 2:1 Mux/DeMux. 3.3V</t>
  </si>
  <si>
    <t>PCI Express® 3.0</t>
  </si>
  <si>
    <t>X2-QFN2020-18 (XUA18) MSL1 Sn, TQFN (ZB20)  MSL1 Sn</t>
  </si>
  <si>
    <t>PI3PCIE3242A</t>
  </si>
  <si>
    <t>PCIe 3.0, 1-Lane (2-Channel), Differential 2-Lane Exchange (2x2 Matrix) Switch. 3.3V</t>
  </si>
  <si>
    <t>USB 3.2 Gen 1, DisplayPort, PCI Express® 3.0, USB 2.0, USB, PCI Express® 2.0, PCI Express® 1.0</t>
  </si>
  <si>
    <t>PI3PCIE3412A</t>
  </si>
  <si>
    <t>PCIe 3.0, 2-Lane (4-Channel), Differential 2:1 Mux/DeMux. 3.3V</t>
  </si>
  <si>
    <t>Rack Server, Storage Array, Routers and Switches</t>
  </si>
  <si>
    <t>USB 3.2 Gen 1, PCI Express® 3.0, USB 2.0, USB</t>
  </si>
  <si>
    <t>PI3PCIE3442A</t>
  </si>
  <si>
    <t>PCIe 3.0, 2-Lane (4-Channel), Differential 2-Lane Exchange (2x2 Matrix) Switch.</t>
  </si>
  <si>
    <t>USB 3.2 Gen 1, PCI Express® 3.0, USB 2.0, PCI Express® 2.0, USB, PCI Express® 1.0, PCI™</t>
  </si>
  <si>
    <t>Crossbar</t>
  </si>
  <si>
    <t>PI3SSD1914</t>
  </si>
  <si>
    <t>Rack Server, Storage Array</t>
  </si>
  <si>
    <t>DDR3.0</t>
  </si>
  <si>
    <t>4 to 1/1 to 4</t>
  </si>
  <si>
    <t>SPQT</t>
  </si>
  <si>
    <t>1.2, 1.8</t>
  </si>
  <si>
    <t>TFBGA (NK115)  MSL3  BGA</t>
  </si>
  <si>
    <t>PI3USB102</t>
  </si>
  <si>
    <t>Dual SPDT for USB 2.0 HS Compliance and Flow Through Pinout</t>
  </si>
  <si>
    <t>USB 2.0, USB</t>
  </si>
  <si>
    <t>1-Differential Channel 2:1</t>
  </si>
  <si>
    <t>Differential and Single Ended</t>
  </si>
  <si>
    <t>TQFN (ZL10)  MSL1 PPF, U-QFN1418-10</t>
  </si>
  <si>
    <t>PI3USB102G</t>
  </si>
  <si>
    <t>Dual SPDT for USB 2.0 HS Compliance and Flow Through Pinout with 5V protection</t>
  </si>
  <si>
    <t>HDD, Industrial PC, Rack Server, Multi-Function Printer, Smart Grid, Routers and Switches, Security, GPS, Smartphones, STB, TVs</t>
  </si>
  <si>
    <t>PI3USB103</t>
  </si>
  <si>
    <t>Dual SPST USB 2.0 Switch with VBUS Short Protection.</t>
  </si>
  <si>
    <t>SPDT or 1:2 DeMux or 2:1 Mux</t>
  </si>
  <si>
    <t>Support for MHL</t>
  </si>
  <si>
    <t>PI3USB14-A</t>
  </si>
  <si>
    <t>3.3V, 2-Channel, 4:1 Mux USB 2.0 Switch</t>
  </si>
  <si>
    <t>Mux: 4-Channel, 4:1</t>
  </si>
  <si>
    <t>TSSOP (L16)  MSL1  Sn, W-QFN3545-20 (ZH20)</t>
  </si>
  <si>
    <t>PI3USB3000</t>
  </si>
  <si>
    <t>High Speed USB 2.0 1:2 Mux/DeMux</t>
  </si>
  <si>
    <t>USB 2.0</t>
  </si>
  <si>
    <t>UQFN ( ZUA10 ) MSL 1 PPF</t>
  </si>
  <si>
    <t>PI3USB302-A</t>
  </si>
  <si>
    <t>2:1 MUX/DeMux 3.3V USB 3.2 Gen 1 Switch</t>
  </si>
  <si>
    <t>Industrial PC</t>
  </si>
  <si>
    <t>USB 3.2 Gen 1, USB 2.0, USB</t>
  </si>
  <si>
    <t>2:1 Mux/Demux</t>
  </si>
  <si>
    <t>TQFN (ZB20)  MSL1 Sn</t>
  </si>
  <si>
    <t>PI3USB3031</t>
  </si>
  <si>
    <t>2-Channel, 1:3, USB 2.0 and MHL MUX/DeMUX</t>
  </si>
  <si>
    <t>1 Differential Channel 1:3</t>
  </si>
  <si>
    <t>1.8V ~ 5.5V</t>
  </si>
  <si>
    <t>W-QFN1818-12 (ZN12), X2QFN (XUA12) MSL1 Sn</t>
  </si>
  <si>
    <t>PI3USB4000D</t>
  </si>
  <si>
    <t>Ultra-High Voltage Protection USB 1:2 Mux/DeMux</t>
  </si>
  <si>
    <t>AIO / All-In-One, Desktop PC, Docking, DVD/Blu-Ray, Monitors, Security, Smartphones, Motherboards</t>
  </si>
  <si>
    <t>USB Type-C Smartphone Solution, USB Type-C Docking Station Solution, USB 2.0</t>
  </si>
  <si>
    <t>USB2 or 1:2 MUX</t>
  </si>
  <si>
    <t>24V OVP</t>
  </si>
  <si>
    <t>2.7 - 5.5</t>
  </si>
  <si>
    <t>PI3USB4000DQ</t>
  </si>
  <si>
    <t>Automotive Compliant, Ultra-High Voltage Protection USB 1:2 Mux/DeMux</t>
  </si>
  <si>
    <t>AIO / All-In-One, Desktop PC, Docking, DVD/Blu-Ray, Monitors, Smartphones, Motherboards, Printer &amp; Other Peripherals</t>
  </si>
  <si>
    <t>USB2, 1:2 MUX</t>
  </si>
  <si>
    <t>SOT23</t>
  </si>
  <si>
    <t>PI3USB4002A</t>
  </si>
  <si>
    <t>Ultra-High Voltage Protection USB 1:1 Mux/DeMux</t>
  </si>
  <si>
    <t>AIO / All-In-One, Desktop PC, Docking, DVD/Blu-Ray, Monitors, Security, Smartphones, Motherboards, Notebooks, Printer &amp; Other Peripherals, Tablet PC</t>
  </si>
  <si>
    <t>USB Type-C Smartphone Solution, USB Type-C Docking Station Solution</t>
  </si>
  <si>
    <t>USB2 or 1:1 MUX</t>
  </si>
  <si>
    <t>SPST</t>
  </si>
  <si>
    <t>UQFN ( ZUA10 ) MSL 1 PPF, UQFN (ZM10) MSL1 PPF</t>
  </si>
  <si>
    <t>PI3USB4002AQ</t>
  </si>
  <si>
    <t>Automotive Compliant, Ultra-High Voltage Protection USB 1:1 Mux/DeMux</t>
  </si>
  <si>
    <t>AIO / All-In-One, Desktop PC, Docking, DVD/Blu-Ray, Monitors, Security, Smartphones, Motherboards, Printer &amp; Other Peripherals, Tablet PC</t>
  </si>
  <si>
    <t>USB2, 1:1 MUX</t>
  </si>
  <si>
    <t>PI3USB42</t>
  </si>
  <si>
    <t>Dual SPDT for USB 2.0 HS Compliance</t>
  </si>
  <si>
    <t>PI3V312</t>
  </si>
  <si>
    <t>Low On-Resistance, 3.3V High-Bandwidth
4-Port, 2:1 Mux/DeMux Video Switch</t>
  </si>
  <si>
    <t>4-Channel</t>
  </si>
  <si>
    <t>TSSOP (L16)  MSL1  Sn, QSOP (Q16)  MSL1 Sn</t>
  </si>
  <si>
    <t>PI3V713</t>
  </si>
  <si>
    <t>7-Channel Analog Video Switch</t>
  </si>
  <si>
    <t>Industrial PC, Rack Server, DVD/Blu-Ray, TVs</t>
  </si>
  <si>
    <t>7-Channel, 2:1</t>
  </si>
  <si>
    <t>PI3V713-A</t>
  </si>
  <si>
    <t>TQFN (ZL32)  MSL1 PPF</t>
  </si>
  <si>
    <t>PI5A100</t>
  </si>
  <si>
    <t>Single Supply, High Speed, Quad SPDT CMOS Analog Switch with Master Enable</t>
  </si>
  <si>
    <t>HDD, Industrial PC, Rack Server, Digital Cameras, Multi-Function Printer, Smart Grid, Routers and Switches, Monitors, GPS, Security, Smartphones, STB, TVs</t>
  </si>
  <si>
    <t>QSOP (Q16)  MSL1 Sn, SOIC (W16)  MSL1  Sn</t>
  </si>
  <si>
    <t>PI5A124</t>
  </si>
  <si>
    <t>High Speed SPDT Analog Switch with Compact Packages</t>
  </si>
  <si>
    <t>1-Channel SPDT</t>
  </si>
  <si>
    <t>SOT23 (T6)  MSL1  Sn</t>
  </si>
  <si>
    <t>PI5A23157</t>
  </si>
  <si>
    <t>Dual Channel SPDT Analog Switch</t>
  </si>
  <si>
    <t>1.65V to 5.5V</t>
  </si>
  <si>
    <t>MSOP (U10)  MSL1 Sn, UQFN ( ZUA10 ) MSL 1 PPF</t>
  </si>
  <si>
    <t>PI5A3157</t>
  </si>
  <si>
    <t>SOTiny Single SPDT Mux/DeMux Switch</t>
  </si>
  <si>
    <t>HDD, Industrial PC, Rack Server, Multi-Function Printer, Digital Cameras, Smart Grid, Routers and Switches, Security, GPS, Smartphones, STB, TVs</t>
  </si>
  <si>
    <t>SOT363</t>
  </si>
  <si>
    <t>PI5A3157B</t>
  </si>
  <si>
    <t>UDFN 1mmx1mm, Single SPDT Mux/DeMux Switch</t>
  </si>
  <si>
    <t>Industrial PC, Rack Server, Digital Cameras, Multi-Function Printer, Smart Grid, Routers and Switches, GPS, Security, Smartphones, STB</t>
  </si>
  <si>
    <t>SC70 (C6) MSL1 Sn, SOT363, X2DFN (XDB6) MSL1 PPF, X2-DFN1010-6, UDFN (ZU6) MSL1 PPF</t>
  </si>
  <si>
    <t>PI5A3166</t>
  </si>
  <si>
    <t>Single SPST low Ron (0.8 ohm) Analog Switch,  High Enable</t>
  </si>
  <si>
    <t>1-Channel SPST</t>
  </si>
  <si>
    <t>SC70 (C5) MSL1 Sn, SOT23 (TA5)  MSL1  Sn</t>
  </si>
  <si>
    <t>PI5A3167C</t>
  </si>
  <si>
    <t>Single SPST low Ron (0.8 ohm) Analog Switch, Low Enable</t>
  </si>
  <si>
    <t>HDD, Industrial PC, Rack Server, Digital Cameras, Multi-Function Printer, DVD/Blu-Ray, Smart Grid, GPS, Security, Smartphones, STB, TVs</t>
  </si>
  <si>
    <t>SOT353, SOT23 (TA5)  MSL1  Sn</t>
  </si>
  <si>
    <t>PI5A392A</t>
  </si>
  <si>
    <t>7V Quad SPST</t>
  </si>
  <si>
    <t>HDD, Industrial PC, Multi-Function Printer, Rack Server, Digital Cameras, Smart Grid, Routers and Switches, GPS, Security, Smartphones, STB, TVs</t>
  </si>
  <si>
    <t>4-Channel SPST</t>
  </si>
  <si>
    <t>QSOP (Q16)  MSL1 Sn</t>
  </si>
  <si>
    <t>PI5A4157</t>
  </si>
  <si>
    <t>UDFN 1mmx1mm, Single SPDT Mux/DeMux Switch (Ron 0.8)</t>
  </si>
  <si>
    <t>SC70 (C6) MSL1 Sn, SOT23 (TA6)  MSL1  Sn, UDFN (ZU6) MSL1 PPF</t>
  </si>
  <si>
    <t>PI5A4599B</t>
  </si>
  <si>
    <t>SC70 (C6) MSL1 Sn</t>
  </si>
  <si>
    <t>PI5L200</t>
  </si>
  <si>
    <t>LAN Switch: Quad 2:1 Mux</t>
  </si>
  <si>
    <t>Routers and Switches</t>
  </si>
  <si>
    <t>Mux: Quad 2-Channel</t>
  </si>
  <si>
    <t>3.3, 5</t>
  </si>
  <si>
    <t>TSSOP (L16)  MSL1  Sn, SOIC (W16)  MSL1  Sn</t>
  </si>
  <si>
    <t>PS4157N</t>
  </si>
  <si>
    <t>Negative Voltage SPDT Switch</t>
  </si>
  <si>
    <t>-12V to -4V</t>
  </si>
  <si>
    <t>SC70 (C6) MSL1 Sn, SOT363</t>
  </si>
  <si>
    <t>PS508</t>
  </si>
  <si>
    <t>36-V, Low-Capacitance, Low-Charge-Injection, Precision, Analog Multiplexers</t>
  </si>
  <si>
    <t>Mux, 8:1: 1 Channel</t>
  </si>
  <si>
    <t>8:01</t>
  </si>
  <si>
    <t>±5 V to ±18 V, 10 V to 36 V</t>
  </si>
  <si>
    <t>QSOP (Q16)  MSL1 Sn, SOIC (W16)  MSL1  Sn, TSSOP (L16)  MSL1  Sn</t>
  </si>
  <si>
    <t>PS509</t>
  </si>
  <si>
    <t>Precision 8-Channels, Differential 4-Channels, 36V Analog Multiplexers</t>
  </si>
  <si>
    <t>Mux, 4:1: 1-Differential Channel</t>
  </si>
  <si>
    <t>4:01</t>
  </si>
  <si>
    <t>PSMUX1247</t>
  </si>
  <si>
    <t>Low Voltage Bidirectional SPDT Analog Switch</t>
  </si>
  <si>
    <t>1.08V to 5.5V</t>
  </si>
  <si>
    <t>PSMUX1248</t>
  </si>
  <si>
    <t>PSMUX136</t>
  </si>
  <si>
    <t>5GHz High Bandwidth, Low Capacitance SPDT 1:2 Mux/DeMux</t>
  </si>
  <si>
    <t>PSMUX154</t>
  </si>
  <si>
    <t>ESD-Protected, Low Capacitance, 2-Channel, 2:1 Switch, With Powered-off Protection</t>
  </si>
  <si>
    <t>Storage Array, Point of Sale, Printer &amp; Other Peripherals</t>
  </si>
  <si>
    <t>1.8V ~ 4.3V</t>
  </si>
  <si>
    <t>UQFN (ZM10) MSL1 PPF, U-QFN1418-10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</si>
</sst>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PI3A114-A.pdf" TargetMode="External"/><Relationship Id="rId_hyperlink_2" Type="http://schemas.openxmlformats.org/officeDocument/2006/relationships/hyperlink" Target="https://www.diodes.com/part/view/PI3A114-A" TargetMode="External"/><Relationship Id="rId_hyperlink_3" Type="http://schemas.openxmlformats.org/officeDocument/2006/relationships/hyperlink" Target="https://www.diodes.com/datasheet/download/PI3A223.pdf" TargetMode="External"/><Relationship Id="rId_hyperlink_4" Type="http://schemas.openxmlformats.org/officeDocument/2006/relationships/hyperlink" Target="https://www.diodes.com/part/view/PI3A223" TargetMode="External"/><Relationship Id="rId_hyperlink_5" Type="http://schemas.openxmlformats.org/officeDocument/2006/relationships/hyperlink" Target="https://www.diodes.com/datasheet/download/PI3A268C.pdf" TargetMode="External"/><Relationship Id="rId_hyperlink_6" Type="http://schemas.openxmlformats.org/officeDocument/2006/relationships/hyperlink" Target="https://www.diodes.com/part/view/PI3A268C" TargetMode="External"/><Relationship Id="rId_hyperlink_7" Type="http://schemas.openxmlformats.org/officeDocument/2006/relationships/hyperlink" Target="https://www.diodes.com/datasheet/download/PI3A27518.pdf" TargetMode="External"/><Relationship Id="rId_hyperlink_8" Type="http://schemas.openxmlformats.org/officeDocument/2006/relationships/hyperlink" Target="https://www.diodes.com/part/view/PI3A27518" TargetMode="External"/><Relationship Id="rId_hyperlink_9" Type="http://schemas.openxmlformats.org/officeDocument/2006/relationships/hyperlink" Target="https://www.diodes.com/datasheet/download/PI3A27518Q.pdf" TargetMode="External"/><Relationship Id="rId_hyperlink_10" Type="http://schemas.openxmlformats.org/officeDocument/2006/relationships/hyperlink" Target="https://www.diodes.com/part/view/PI3A27518Q" TargetMode="External"/><Relationship Id="rId_hyperlink_11" Type="http://schemas.openxmlformats.org/officeDocument/2006/relationships/hyperlink" Target="https://www.diodes.com/datasheet/download/PI3A288.pdf" TargetMode="External"/><Relationship Id="rId_hyperlink_12" Type="http://schemas.openxmlformats.org/officeDocument/2006/relationships/hyperlink" Target="https://www.diodes.com/part/view/PI3A288" TargetMode="External"/><Relationship Id="rId_hyperlink_13" Type="http://schemas.openxmlformats.org/officeDocument/2006/relationships/hyperlink" Target="https://www.diodes.com/datasheet/download/PI3A3899.pdf" TargetMode="External"/><Relationship Id="rId_hyperlink_14" Type="http://schemas.openxmlformats.org/officeDocument/2006/relationships/hyperlink" Target="https://www.diodes.com/part/view/PI3A3899" TargetMode="External"/><Relationship Id="rId_hyperlink_15" Type="http://schemas.openxmlformats.org/officeDocument/2006/relationships/hyperlink" Target="https://www.diodes.com/datasheet/download/PI3A412.pdf" TargetMode="External"/><Relationship Id="rId_hyperlink_16" Type="http://schemas.openxmlformats.org/officeDocument/2006/relationships/hyperlink" Target="https://www.diodes.com/part/view/PI3A412" TargetMode="External"/><Relationship Id="rId_hyperlink_17" Type="http://schemas.openxmlformats.org/officeDocument/2006/relationships/hyperlink" Target="https://www.diodes.com/datasheet/download/PI3A6386.pdf" TargetMode="External"/><Relationship Id="rId_hyperlink_18" Type="http://schemas.openxmlformats.org/officeDocument/2006/relationships/hyperlink" Target="https://www.diodes.com/part/view/PI3A6386" TargetMode="External"/><Relationship Id="rId_hyperlink_19" Type="http://schemas.openxmlformats.org/officeDocument/2006/relationships/hyperlink" Target="https://www.diodes.com/databrief/download/PI3DBS12212A-brief.pdf" TargetMode="External"/><Relationship Id="rId_hyperlink_20" Type="http://schemas.openxmlformats.org/officeDocument/2006/relationships/hyperlink" Target="https://www.diodes.com/part/view/PI3DBS12212A" TargetMode="External"/><Relationship Id="rId_hyperlink_21" Type="http://schemas.openxmlformats.org/officeDocument/2006/relationships/hyperlink" Target="https://www.diodes.com/databrief/download/PI3DBS12412A-brief.pdf" TargetMode="External"/><Relationship Id="rId_hyperlink_22" Type="http://schemas.openxmlformats.org/officeDocument/2006/relationships/hyperlink" Target="https://www.diodes.com/part/view/PI3DBS12412A" TargetMode="External"/><Relationship Id="rId_hyperlink_23" Type="http://schemas.openxmlformats.org/officeDocument/2006/relationships/hyperlink" Target="https://www.diodes.com/datasheet/download/PI3PCIE2612-A.pdf" TargetMode="External"/><Relationship Id="rId_hyperlink_24" Type="http://schemas.openxmlformats.org/officeDocument/2006/relationships/hyperlink" Target="https://www.diodes.com/part/view/PI3PCIE2612-A" TargetMode="External"/><Relationship Id="rId_hyperlink_25" Type="http://schemas.openxmlformats.org/officeDocument/2006/relationships/hyperlink" Target="https://www.diodes.com/datasheet/download/PI3PCIE3212.pdf" TargetMode="External"/><Relationship Id="rId_hyperlink_26" Type="http://schemas.openxmlformats.org/officeDocument/2006/relationships/hyperlink" Target="https://www.diodes.com/part/view/PI3PCIE3212" TargetMode="External"/><Relationship Id="rId_hyperlink_27" Type="http://schemas.openxmlformats.org/officeDocument/2006/relationships/hyperlink" Target="https://www.diodes.com/datasheet/download/PI3PCIE3242A.pdf" TargetMode="External"/><Relationship Id="rId_hyperlink_28" Type="http://schemas.openxmlformats.org/officeDocument/2006/relationships/hyperlink" Target="https://www.diodes.com/part/view/PI3PCIE3242A" TargetMode="External"/><Relationship Id="rId_hyperlink_29" Type="http://schemas.openxmlformats.org/officeDocument/2006/relationships/hyperlink" Target="https://www.diodes.com/datasheet/download/PI3PCIE3412A.pdf" TargetMode="External"/><Relationship Id="rId_hyperlink_30" Type="http://schemas.openxmlformats.org/officeDocument/2006/relationships/hyperlink" Target="https://www.diodes.com/part/view/PI3PCIE3412A" TargetMode="External"/><Relationship Id="rId_hyperlink_31" Type="http://schemas.openxmlformats.org/officeDocument/2006/relationships/hyperlink" Target="https://www.diodes.com/datasheet/download/PI3PCIE3442A.pdf" TargetMode="External"/><Relationship Id="rId_hyperlink_32" Type="http://schemas.openxmlformats.org/officeDocument/2006/relationships/hyperlink" Target="https://www.diodes.com/part/view/PI3PCIE3442A" TargetMode="External"/><Relationship Id="rId_hyperlink_33" Type="http://schemas.openxmlformats.org/officeDocument/2006/relationships/hyperlink" Target="https://www.diodes.com/databrief/download/PI3SSD1914-brief.pdf" TargetMode="External"/><Relationship Id="rId_hyperlink_34" Type="http://schemas.openxmlformats.org/officeDocument/2006/relationships/hyperlink" Target="https://www.diodes.com/part/view/PI3SSD1914" TargetMode="External"/><Relationship Id="rId_hyperlink_35" Type="http://schemas.openxmlformats.org/officeDocument/2006/relationships/hyperlink" Target="https://www.diodes.com/datasheet/download/PI3USB102.pdf" TargetMode="External"/><Relationship Id="rId_hyperlink_36" Type="http://schemas.openxmlformats.org/officeDocument/2006/relationships/hyperlink" Target="https://www.diodes.com/part/view/PI3USB102" TargetMode="External"/><Relationship Id="rId_hyperlink_37" Type="http://schemas.openxmlformats.org/officeDocument/2006/relationships/hyperlink" Target="https://www.diodes.com/datasheet/download/PI3USB102G.pdf" TargetMode="External"/><Relationship Id="rId_hyperlink_38" Type="http://schemas.openxmlformats.org/officeDocument/2006/relationships/hyperlink" Target="https://www.diodes.com/part/view/PI3USB102G" TargetMode="External"/><Relationship Id="rId_hyperlink_39" Type="http://schemas.openxmlformats.org/officeDocument/2006/relationships/hyperlink" Target="https://www.diodes.com/datasheet/download/PI3USB103.pdf" TargetMode="External"/><Relationship Id="rId_hyperlink_40" Type="http://schemas.openxmlformats.org/officeDocument/2006/relationships/hyperlink" Target="https://www.diodes.com/part/view/PI3USB103" TargetMode="External"/><Relationship Id="rId_hyperlink_41" Type="http://schemas.openxmlformats.org/officeDocument/2006/relationships/hyperlink" Target="https://www.diodes.com/datasheet/download/PI3USB14-A.pdf" TargetMode="External"/><Relationship Id="rId_hyperlink_42" Type="http://schemas.openxmlformats.org/officeDocument/2006/relationships/hyperlink" Target="https://www.diodes.com/part/view/PI3USB14-A" TargetMode="External"/><Relationship Id="rId_hyperlink_43" Type="http://schemas.openxmlformats.org/officeDocument/2006/relationships/hyperlink" Target="https://www.diodes.com/datasheet/download/PI3USB3000.pdf" TargetMode="External"/><Relationship Id="rId_hyperlink_44" Type="http://schemas.openxmlformats.org/officeDocument/2006/relationships/hyperlink" Target="https://www.diodes.com/part/view/PI3USB3000" TargetMode="External"/><Relationship Id="rId_hyperlink_45" Type="http://schemas.openxmlformats.org/officeDocument/2006/relationships/hyperlink" Target="https://www.diodes.com/datasheet/download/PI3USB302-A.pdf" TargetMode="External"/><Relationship Id="rId_hyperlink_46" Type="http://schemas.openxmlformats.org/officeDocument/2006/relationships/hyperlink" Target="https://www.diodes.com/part/view/PI3USB302-A" TargetMode="External"/><Relationship Id="rId_hyperlink_47" Type="http://schemas.openxmlformats.org/officeDocument/2006/relationships/hyperlink" Target="https://www.diodes.com/datasheet/download/PI3USB3031.pdf" TargetMode="External"/><Relationship Id="rId_hyperlink_48" Type="http://schemas.openxmlformats.org/officeDocument/2006/relationships/hyperlink" Target="https://www.diodes.com/part/view/PI3USB3031" TargetMode="External"/><Relationship Id="rId_hyperlink_49" Type="http://schemas.openxmlformats.org/officeDocument/2006/relationships/hyperlink" Target="https://www.diodes.com/datasheet/download/PI3USB4000D.pdf" TargetMode="External"/><Relationship Id="rId_hyperlink_50" Type="http://schemas.openxmlformats.org/officeDocument/2006/relationships/hyperlink" Target="https://www.diodes.com/part/view/PI3USB4000D" TargetMode="External"/><Relationship Id="rId_hyperlink_51" Type="http://schemas.openxmlformats.org/officeDocument/2006/relationships/hyperlink" Target="https://www.diodes.com/datasheet/download/PI3USB4000DQ.pdf" TargetMode="External"/><Relationship Id="rId_hyperlink_52" Type="http://schemas.openxmlformats.org/officeDocument/2006/relationships/hyperlink" Target="https://www.diodes.com/part/view/PI3USB4000DQ" TargetMode="External"/><Relationship Id="rId_hyperlink_53" Type="http://schemas.openxmlformats.org/officeDocument/2006/relationships/hyperlink" Target="https://www.diodes.com/datasheet/download/PI3USB4002A.pdf" TargetMode="External"/><Relationship Id="rId_hyperlink_54" Type="http://schemas.openxmlformats.org/officeDocument/2006/relationships/hyperlink" Target="https://www.diodes.com/part/view/PI3USB4002A" TargetMode="External"/><Relationship Id="rId_hyperlink_55" Type="http://schemas.openxmlformats.org/officeDocument/2006/relationships/hyperlink" Target="https://www.diodes.com/datasheet/download/PI3USB4002AQ.pdf" TargetMode="External"/><Relationship Id="rId_hyperlink_56" Type="http://schemas.openxmlformats.org/officeDocument/2006/relationships/hyperlink" Target="https://www.diodes.com/part/view/PI3USB4002AQ" TargetMode="External"/><Relationship Id="rId_hyperlink_57" Type="http://schemas.openxmlformats.org/officeDocument/2006/relationships/hyperlink" Target="https://www.diodes.com/datasheet/download/PI3USB42.pdf" TargetMode="External"/><Relationship Id="rId_hyperlink_58" Type="http://schemas.openxmlformats.org/officeDocument/2006/relationships/hyperlink" Target="https://www.diodes.com/part/view/PI3USB42" TargetMode="External"/><Relationship Id="rId_hyperlink_59" Type="http://schemas.openxmlformats.org/officeDocument/2006/relationships/hyperlink" Target="https://www.diodes.com/datasheet/download/PI3V312.pdf" TargetMode="External"/><Relationship Id="rId_hyperlink_60" Type="http://schemas.openxmlformats.org/officeDocument/2006/relationships/hyperlink" Target="https://www.diodes.com/part/view/PI3V312" TargetMode="External"/><Relationship Id="rId_hyperlink_61" Type="http://schemas.openxmlformats.org/officeDocument/2006/relationships/hyperlink" Target="https://www.diodes.com/datasheet/download/PI3V713.pdf" TargetMode="External"/><Relationship Id="rId_hyperlink_62" Type="http://schemas.openxmlformats.org/officeDocument/2006/relationships/hyperlink" Target="https://www.diodes.com/part/view/PI3V713" TargetMode="External"/><Relationship Id="rId_hyperlink_63" Type="http://schemas.openxmlformats.org/officeDocument/2006/relationships/hyperlink" Target="https://www.diodes.com/datasheet/download/PI3V713-A.pdf" TargetMode="External"/><Relationship Id="rId_hyperlink_64" Type="http://schemas.openxmlformats.org/officeDocument/2006/relationships/hyperlink" Target="https://www.diodes.com/part/view/PI3V713-A" TargetMode="External"/><Relationship Id="rId_hyperlink_65" Type="http://schemas.openxmlformats.org/officeDocument/2006/relationships/hyperlink" Target="https://www.diodes.com/datasheet/download/PI5A100.pdf" TargetMode="External"/><Relationship Id="rId_hyperlink_66" Type="http://schemas.openxmlformats.org/officeDocument/2006/relationships/hyperlink" Target="https://www.diodes.com/part/view/PI5A100" TargetMode="External"/><Relationship Id="rId_hyperlink_67" Type="http://schemas.openxmlformats.org/officeDocument/2006/relationships/hyperlink" Target="https://www.diodes.com/datasheet/download/PI5A124.pdf" TargetMode="External"/><Relationship Id="rId_hyperlink_68" Type="http://schemas.openxmlformats.org/officeDocument/2006/relationships/hyperlink" Target="https://www.diodes.com/part/view/PI5A124" TargetMode="External"/><Relationship Id="rId_hyperlink_69" Type="http://schemas.openxmlformats.org/officeDocument/2006/relationships/hyperlink" Target="https://www.diodes.com/datasheet/download/PI5A23157.pdf" TargetMode="External"/><Relationship Id="rId_hyperlink_70" Type="http://schemas.openxmlformats.org/officeDocument/2006/relationships/hyperlink" Target="https://www.diodes.com/part/view/PI5A23157" TargetMode="External"/><Relationship Id="rId_hyperlink_71" Type="http://schemas.openxmlformats.org/officeDocument/2006/relationships/hyperlink" Target="https://www.diodes.com/datasheet/download/PI5A3157.pdf" TargetMode="External"/><Relationship Id="rId_hyperlink_72" Type="http://schemas.openxmlformats.org/officeDocument/2006/relationships/hyperlink" Target="https://www.diodes.com/part/view/PI5A3157" TargetMode="External"/><Relationship Id="rId_hyperlink_73" Type="http://schemas.openxmlformats.org/officeDocument/2006/relationships/hyperlink" Target="https://www.diodes.com/datasheet/download/PI5A3157B.pdf" TargetMode="External"/><Relationship Id="rId_hyperlink_74" Type="http://schemas.openxmlformats.org/officeDocument/2006/relationships/hyperlink" Target="https://www.diodes.com/part/view/PI5A3157B" TargetMode="External"/><Relationship Id="rId_hyperlink_75" Type="http://schemas.openxmlformats.org/officeDocument/2006/relationships/hyperlink" Target="https://www.diodes.com/datasheet/download/PI5A3166.pdf" TargetMode="External"/><Relationship Id="rId_hyperlink_76" Type="http://schemas.openxmlformats.org/officeDocument/2006/relationships/hyperlink" Target="https://www.diodes.com/part/view/PI5A3166" TargetMode="External"/><Relationship Id="rId_hyperlink_77" Type="http://schemas.openxmlformats.org/officeDocument/2006/relationships/hyperlink" Target="https://www.diodes.com/datasheet/download/PI5A3167C.pdf" TargetMode="External"/><Relationship Id="rId_hyperlink_78" Type="http://schemas.openxmlformats.org/officeDocument/2006/relationships/hyperlink" Target="https://www.diodes.com/part/view/PI5A3167C" TargetMode="External"/><Relationship Id="rId_hyperlink_79" Type="http://schemas.openxmlformats.org/officeDocument/2006/relationships/hyperlink" Target="https://www.diodes.com/datasheet/download/PI5A392A.pdf" TargetMode="External"/><Relationship Id="rId_hyperlink_80" Type="http://schemas.openxmlformats.org/officeDocument/2006/relationships/hyperlink" Target="https://www.diodes.com/part/view/PI5A392A" TargetMode="External"/><Relationship Id="rId_hyperlink_81" Type="http://schemas.openxmlformats.org/officeDocument/2006/relationships/hyperlink" Target="https://www.diodes.com/datasheet/download/PI5A4157.pdf" TargetMode="External"/><Relationship Id="rId_hyperlink_82" Type="http://schemas.openxmlformats.org/officeDocument/2006/relationships/hyperlink" Target="https://www.diodes.com/part/view/PI5A4157" TargetMode="External"/><Relationship Id="rId_hyperlink_83" Type="http://schemas.openxmlformats.org/officeDocument/2006/relationships/hyperlink" Target="https://www.diodes.com/datasheet/download/PI5A4599B.pdf" TargetMode="External"/><Relationship Id="rId_hyperlink_84" Type="http://schemas.openxmlformats.org/officeDocument/2006/relationships/hyperlink" Target="https://www.diodes.com/part/view/PI5A4599B" TargetMode="External"/><Relationship Id="rId_hyperlink_85" Type="http://schemas.openxmlformats.org/officeDocument/2006/relationships/hyperlink" Target="https://www.diodes.com/datasheet/download/PI5L200.pdf" TargetMode="External"/><Relationship Id="rId_hyperlink_86" Type="http://schemas.openxmlformats.org/officeDocument/2006/relationships/hyperlink" Target="https://www.diodes.com/part/view/PI5L200" TargetMode="External"/><Relationship Id="rId_hyperlink_87" Type="http://schemas.openxmlformats.org/officeDocument/2006/relationships/hyperlink" Target="https://www.diodes.com/datasheet/download/PS4157N.pdf" TargetMode="External"/><Relationship Id="rId_hyperlink_88" Type="http://schemas.openxmlformats.org/officeDocument/2006/relationships/hyperlink" Target="https://www.diodes.com/part/view/PS4157N" TargetMode="External"/><Relationship Id="rId_hyperlink_89" Type="http://schemas.openxmlformats.org/officeDocument/2006/relationships/hyperlink" Target="https://www.diodes.com/datasheet/download/PS508-509.pdf" TargetMode="External"/><Relationship Id="rId_hyperlink_90" Type="http://schemas.openxmlformats.org/officeDocument/2006/relationships/hyperlink" Target="https://www.diodes.com/part/view/PS508" TargetMode="External"/><Relationship Id="rId_hyperlink_91" Type="http://schemas.openxmlformats.org/officeDocument/2006/relationships/hyperlink" Target="https://www.diodes.com/datasheet/download/PS508-509.pdf" TargetMode="External"/><Relationship Id="rId_hyperlink_92" Type="http://schemas.openxmlformats.org/officeDocument/2006/relationships/hyperlink" Target="https://www.diodes.com/part/view/PS509" TargetMode="External"/><Relationship Id="rId_hyperlink_93" Type="http://schemas.openxmlformats.org/officeDocument/2006/relationships/hyperlink" Target="https://www.diodes.com/datasheet/download/PSMUX1247.pdf" TargetMode="External"/><Relationship Id="rId_hyperlink_94" Type="http://schemas.openxmlformats.org/officeDocument/2006/relationships/hyperlink" Target="https://www.diodes.com/part/view/PSMUX1247" TargetMode="External"/><Relationship Id="rId_hyperlink_95" Type="http://schemas.openxmlformats.org/officeDocument/2006/relationships/hyperlink" Target="https://www.diodes.com/datasheet/download/PSMUX1248.pdf" TargetMode="External"/><Relationship Id="rId_hyperlink_96" Type="http://schemas.openxmlformats.org/officeDocument/2006/relationships/hyperlink" Target="https://www.diodes.com/part/view/PSMUX1248" TargetMode="External"/><Relationship Id="rId_hyperlink_97" Type="http://schemas.openxmlformats.org/officeDocument/2006/relationships/hyperlink" Target="https://www.diodes.com/datasheet/download/PSMUX136.pdf" TargetMode="External"/><Relationship Id="rId_hyperlink_98" Type="http://schemas.openxmlformats.org/officeDocument/2006/relationships/hyperlink" Target="https://www.diodes.com/part/view/PSMUX136" TargetMode="External"/><Relationship Id="rId_hyperlink_99" Type="http://schemas.openxmlformats.org/officeDocument/2006/relationships/hyperlink" Target="https://www.diodes.com/datasheet/download/PSMUX154.pdf" TargetMode="External"/><Relationship Id="rId_hyperlink_100" Type="http://schemas.openxmlformats.org/officeDocument/2006/relationships/hyperlink" Target="https://www.diodes.com/part/view/PSMUX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R5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Compliance(Only Automotive supports PPAP)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Configuration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Differential Channels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HotInsertion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Lanes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OtherFeatures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Rail-to-Rail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Signal Type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Single Ended Channels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Type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Voltage</t>
          </r>
        </is>
      </c>
      <c r="R1" s="1" t="s">
        <v>17</v>
      </c>
    </row>
    <row r="2" spans="1:18">
      <c r="A2" t="s">
        <v>18</v>
      </c>
      <c r="B2" s="2" t="str">
        <f>Hyperlink("https://www.diodes.com/datasheet/download/PI3A114-A.pdf")</f>
        <v>https://www.diodes.com/datasheet/download/PI3A114-A.pdf</v>
      </c>
      <c r="C2" t="str">
        <f>Hyperlink("https://www.diodes.com/part/view/PI3A114-A","PI3A114-A")</f>
        <v>PI3A114-A</v>
      </c>
      <c r="D2" t="s">
        <v>19</v>
      </c>
      <c r="E2" t="s">
        <v>20</v>
      </c>
      <c r="G2" t="s">
        <v>21</v>
      </c>
      <c r="H2" t="s">
        <v>22</v>
      </c>
      <c r="I2" t="s">
        <v>23</v>
      </c>
      <c r="J2">
        <v>1</v>
      </c>
      <c r="K2" t="s">
        <v>23</v>
      </c>
      <c r="L2" t="s">
        <v>23</v>
      </c>
      <c r="N2" t="s">
        <v>24</v>
      </c>
      <c r="O2">
        <v>1</v>
      </c>
      <c r="P2" t="s">
        <v>25</v>
      </c>
      <c r="Q2">
        <v>3.3</v>
      </c>
      <c r="R2" t="s">
        <v>26</v>
      </c>
    </row>
    <row r="3" spans="1:18">
      <c r="A3" t="s">
        <v>27</v>
      </c>
      <c r="B3" s="2" t="str">
        <f>Hyperlink("https://www.diodes.com/datasheet/download/PI3A223.pdf")</f>
        <v>https://www.diodes.com/datasheet/download/PI3A223.pdf</v>
      </c>
      <c r="C3" t="str">
        <f>Hyperlink("https://www.diodes.com/part/view/PI3A223","PI3A223")</f>
        <v>PI3A223</v>
      </c>
      <c r="D3" t="s">
        <v>28</v>
      </c>
      <c r="E3" t="s">
        <v>29</v>
      </c>
      <c r="G3" t="s">
        <v>21</v>
      </c>
      <c r="H3" t="s">
        <v>30</v>
      </c>
      <c r="I3" t="s">
        <v>23</v>
      </c>
      <c r="J3">
        <v>1</v>
      </c>
      <c r="K3" t="s">
        <v>23</v>
      </c>
      <c r="L3" t="s">
        <v>31</v>
      </c>
      <c r="N3" t="s">
        <v>24</v>
      </c>
      <c r="O3">
        <v>2</v>
      </c>
      <c r="P3" t="s">
        <v>32</v>
      </c>
      <c r="Q3">
        <v>3.3</v>
      </c>
      <c r="R3" t="s">
        <v>33</v>
      </c>
    </row>
    <row r="4" spans="1:18">
      <c r="A4" t="s">
        <v>34</v>
      </c>
      <c r="B4" s="2" t="str">
        <f>Hyperlink("https://www.diodes.com/datasheet/download/PI3A268C.pdf")</f>
        <v>https://www.diodes.com/datasheet/download/PI3A268C.pdf</v>
      </c>
      <c r="C4" t="str">
        <f>Hyperlink("https://www.diodes.com/part/view/PI3A268C","PI3A268C")</f>
        <v>PI3A268C</v>
      </c>
      <c r="D4" t="s">
        <v>35</v>
      </c>
      <c r="E4" t="s">
        <v>36</v>
      </c>
      <c r="G4" t="s">
        <v>21</v>
      </c>
      <c r="H4" t="s">
        <v>30</v>
      </c>
      <c r="I4" t="s">
        <v>23</v>
      </c>
      <c r="J4">
        <v>1</v>
      </c>
      <c r="K4" t="s">
        <v>23</v>
      </c>
      <c r="L4" t="s">
        <v>31</v>
      </c>
      <c r="N4" t="s">
        <v>37</v>
      </c>
      <c r="O4">
        <v>2</v>
      </c>
      <c r="P4" t="s">
        <v>32</v>
      </c>
      <c r="Q4">
        <v>3.3</v>
      </c>
      <c r="R4" t="s">
        <v>33</v>
      </c>
    </row>
    <row r="5" spans="1:18">
      <c r="A5" t="s">
        <v>38</v>
      </c>
      <c r="B5" s="2" t="str">
        <f>Hyperlink("https://www.diodes.com/datasheet/download/PI3A27518.pdf")</f>
        <v>https://www.diodes.com/datasheet/download/PI3A27518.pdf</v>
      </c>
      <c r="C5" t="str">
        <f>Hyperlink("https://www.diodes.com/part/view/PI3A27518","PI3A27518")</f>
        <v>PI3A27518</v>
      </c>
      <c r="D5" t="s">
        <v>39</v>
      </c>
      <c r="E5" t="s">
        <v>40</v>
      </c>
      <c r="G5" t="s">
        <v>21</v>
      </c>
      <c r="H5" t="s">
        <v>41</v>
      </c>
      <c r="J5" t="s">
        <v>42</v>
      </c>
      <c r="K5" t="s">
        <v>23</v>
      </c>
      <c r="L5" t="s">
        <v>23</v>
      </c>
      <c r="M5" t="s">
        <v>43</v>
      </c>
      <c r="N5" t="s">
        <v>23</v>
      </c>
      <c r="O5">
        <v>6</v>
      </c>
      <c r="P5" t="s">
        <v>32</v>
      </c>
      <c r="Q5" t="s">
        <v>44</v>
      </c>
      <c r="R5" t="s">
        <v>45</v>
      </c>
    </row>
    <row r="6" spans="1:18">
      <c r="A6" t="s">
        <v>46</v>
      </c>
      <c r="B6" s="2" t="str">
        <f>Hyperlink("https://www.diodes.com/datasheet/download/PI3A27518Q.pdf")</f>
        <v>https://www.diodes.com/datasheet/download/PI3A27518Q.pdf</v>
      </c>
      <c r="C6" t="str">
        <f>Hyperlink("https://www.diodes.com/part/view/PI3A27518Q","PI3A27518Q")</f>
        <v>PI3A27518Q</v>
      </c>
      <c r="D6" t="s">
        <v>47</v>
      </c>
      <c r="G6" t="s">
        <v>48</v>
      </c>
      <c r="H6" t="s">
        <v>41</v>
      </c>
      <c r="J6" t="s">
        <v>42</v>
      </c>
      <c r="K6" t="s">
        <v>23</v>
      </c>
      <c r="M6" t="s">
        <v>43</v>
      </c>
      <c r="N6" t="s">
        <v>24</v>
      </c>
      <c r="O6">
        <v>6</v>
      </c>
      <c r="P6" t="s">
        <v>32</v>
      </c>
      <c r="Q6" t="s">
        <v>44</v>
      </c>
      <c r="R6" t="s">
        <v>49</v>
      </c>
    </row>
    <row r="7" spans="1:18">
      <c r="A7" t="s">
        <v>50</v>
      </c>
      <c r="B7" s="2" t="str">
        <f>Hyperlink("https://www.diodes.com/datasheet/download/PI3A288.pdf")</f>
        <v>https://www.diodes.com/datasheet/download/PI3A288.pdf</v>
      </c>
      <c r="C7" t="str">
        <f>Hyperlink("https://www.diodes.com/part/view/PI3A288","PI3A288")</f>
        <v>PI3A288</v>
      </c>
      <c r="D7" t="s">
        <v>51</v>
      </c>
      <c r="E7" t="s">
        <v>52</v>
      </c>
      <c r="G7" t="s">
        <v>21</v>
      </c>
      <c r="H7" t="s">
        <v>23</v>
      </c>
      <c r="I7" t="s">
        <v>23</v>
      </c>
      <c r="K7" t="s">
        <v>23</v>
      </c>
      <c r="L7" t="s">
        <v>23</v>
      </c>
      <c r="N7" t="s">
        <v>23</v>
      </c>
      <c r="O7" t="s">
        <v>23</v>
      </c>
      <c r="P7" t="s">
        <v>32</v>
      </c>
      <c r="Q7" t="s">
        <v>53</v>
      </c>
      <c r="R7" t="s">
        <v>33</v>
      </c>
    </row>
    <row r="8" spans="1:18">
      <c r="A8" t="s">
        <v>54</v>
      </c>
      <c r="B8" s="2" t="str">
        <f>Hyperlink("https://www.diodes.com/datasheet/download/PI3A3899.pdf")</f>
        <v>https://www.diodes.com/datasheet/download/PI3A3899.pdf</v>
      </c>
      <c r="C8" t="str">
        <f>Hyperlink("https://www.diodes.com/part/view/PI3A3899","PI3A3899")</f>
        <v>PI3A3899</v>
      </c>
      <c r="D8" t="s">
        <v>55</v>
      </c>
      <c r="E8" t="s">
        <v>56</v>
      </c>
      <c r="G8" t="s">
        <v>21</v>
      </c>
      <c r="H8" t="s">
        <v>57</v>
      </c>
      <c r="I8" t="s">
        <v>23</v>
      </c>
      <c r="K8" t="s">
        <v>23</v>
      </c>
      <c r="L8" t="s">
        <v>23</v>
      </c>
      <c r="N8" t="s">
        <v>24</v>
      </c>
      <c r="O8">
        <v>4</v>
      </c>
      <c r="P8" t="s">
        <v>58</v>
      </c>
      <c r="Q8">
        <v>3.3</v>
      </c>
      <c r="R8" t="s">
        <v>59</v>
      </c>
    </row>
    <row r="9" spans="1:18">
      <c r="A9" t="s">
        <v>60</v>
      </c>
      <c r="B9" s="2" t="str">
        <f>Hyperlink("https://www.diodes.com/datasheet/download/PI3A412.pdf")</f>
        <v>https://www.diodes.com/datasheet/download/PI3A412.pdf</v>
      </c>
      <c r="C9" t="str">
        <f>Hyperlink("https://www.diodes.com/part/view/PI3A412","PI3A412")</f>
        <v>PI3A412</v>
      </c>
      <c r="D9" t="s">
        <v>61</v>
      </c>
      <c r="E9" t="s">
        <v>62</v>
      </c>
      <c r="G9" t="s">
        <v>21</v>
      </c>
      <c r="H9" t="s">
        <v>63</v>
      </c>
      <c r="I9" t="s">
        <v>23</v>
      </c>
      <c r="J9">
        <v>1</v>
      </c>
      <c r="K9" t="s">
        <v>23</v>
      </c>
      <c r="L9" t="s">
        <v>23</v>
      </c>
      <c r="N9" t="s">
        <v>24</v>
      </c>
      <c r="O9">
        <v>4</v>
      </c>
      <c r="P9" t="s">
        <v>32</v>
      </c>
      <c r="Q9">
        <v>3.3</v>
      </c>
      <c r="R9" t="s">
        <v>64</v>
      </c>
    </row>
    <row r="10" spans="1:18">
      <c r="A10" t="s">
        <v>65</v>
      </c>
      <c r="B10" s="2" t="str">
        <f>Hyperlink("https://www.diodes.com/datasheet/download/PI3A6386.pdf")</f>
        <v>https://www.diodes.com/datasheet/download/PI3A6386.pdf</v>
      </c>
      <c r="C10" t="str">
        <f>Hyperlink("https://www.diodes.com/part/view/PI3A6386","PI3A6386")</f>
        <v>PI3A6386</v>
      </c>
      <c r="D10" t="s">
        <v>66</v>
      </c>
      <c r="E10" t="s">
        <v>67</v>
      </c>
      <c r="G10" t="s">
        <v>21</v>
      </c>
      <c r="H10" t="s">
        <v>68</v>
      </c>
      <c r="I10">
        <v>2</v>
      </c>
      <c r="J10">
        <v>1</v>
      </c>
      <c r="K10" t="s">
        <v>23</v>
      </c>
      <c r="L10" t="s">
        <v>69</v>
      </c>
      <c r="M10">
        <v>1</v>
      </c>
      <c r="N10" t="s">
        <v>37</v>
      </c>
      <c r="P10" t="s">
        <v>32</v>
      </c>
      <c r="Q10" t="s">
        <v>70</v>
      </c>
      <c r="R10" t="s">
        <v>71</v>
      </c>
    </row>
    <row r="11" spans="1:18">
      <c r="A11" t="s">
        <v>72</v>
      </c>
      <c r="B11" s="2" t="str">
        <f>Hyperlink("https://www.diodes.com/databrief/download/PI3DBS12212A-brief.pdf")</f>
        <v>https://www.diodes.com/databrief/download/PI3DBS12212A-brief.pdf</v>
      </c>
      <c r="C11" t="str">
        <f>Hyperlink("https://www.diodes.com/part/view/PI3DBS12212A","PI3DBS12212A")</f>
        <v>PI3DBS12212A</v>
      </c>
      <c r="D11" t="s">
        <v>73</v>
      </c>
      <c r="E11" t="s">
        <v>74</v>
      </c>
      <c r="F11" t="s">
        <v>75</v>
      </c>
      <c r="G11" t="s">
        <v>21</v>
      </c>
      <c r="H11" t="s">
        <v>76</v>
      </c>
      <c r="I11">
        <v>2</v>
      </c>
      <c r="K11">
        <v>1</v>
      </c>
      <c r="L11" t="s">
        <v>23</v>
      </c>
      <c r="N11" t="s">
        <v>37</v>
      </c>
      <c r="O11" t="s">
        <v>23</v>
      </c>
      <c r="P11" t="s">
        <v>77</v>
      </c>
      <c r="Q11">
        <v>3.3</v>
      </c>
      <c r="R11" t="s">
        <v>78</v>
      </c>
    </row>
    <row r="12" spans="1:18">
      <c r="A12" t="s">
        <v>79</v>
      </c>
      <c r="B12" s="2" t="str">
        <f>Hyperlink("https://www.diodes.com/databrief/download/PI3DBS12412A-brief.pdf")</f>
        <v>https://www.diodes.com/databrief/download/PI3DBS12412A-brief.pdf</v>
      </c>
      <c r="C12" t="str">
        <f>Hyperlink("https://www.diodes.com/part/view/PI3DBS12412A","PI3DBS12412A")</f>
        <v>PI3DBS12412A</v>
      </c>
      <c r="D12" t="s">
        <v>80</v>
      </c>
      <c r="E12" t="s">
        <v>74</v>
      </c>
      <c r="F12" t="s">
        <v>75</v>
      </c>
      <c r="G12" t="s">
        <v>21</v>
      </c>
      <c r="H12" t="s">
        <v>81</v>
      </c>
      <c r="I12">
        <v>2</v>
      </c>
      <c r="K12">
        <v>2</v>
      </c>
      <c r="L12" t="s">
        <v>23</v>
      </c>
      <c r="N12" t="s">
        <v>37</v>
      </c>
      <c r="O12" t="s">
        <v>23</v>
      </c>
      <c r="P12" t="s">
        <v>77</v>
      </c>
      <c r="Q12">
        <v>3.3</v>
      </c>
      <c r="R12" t="s">
        <v>82</v>
      </c>
    </row>
    <row r="13" spans="1:18">
      <c r="A13" t="s">
        <v>83</v>
      </c>
      <c r="B13" s="2" t="str">
        <f>Hyperlink("https://www.diodes.com/datasheet/download/PI3PCIE2612-A.pdf")</f>
        <v>https://www.diodes.com/datasheet/download/PI3PCIE2612-A.pdf</v>
      </c>
      <c r="C13" t="str">
        <f>Hyperlink("https://www.diodes.com/part/view/PI3PCIE2612-A","PI3PCIE2612-A")</f>
        <v>PI3PCIE2612-A</v>
      </c>
      <c r="D13" t="s">
        <v>84</v>
      </c>
      <c r="F13" t="s">
        <v>85</v>
      </c>
      <c r="G13" t="s">
        <v>21</v>
      </c>
      <c r="H13" t="s">
        <v>86</v>
      </c>
      <c r="I13">
        <v>6</v>
      </c>
      <c r="K13">
        <v>2</v>
      </c>
      <c r="L13" t="s">
        <v>23</v>
      </c>
      <c r="N13" t="s">
        <v>37</v>
      </c>
      <c r="O13" t="s">
        <v>23</v>
      </c>
      <c r="P13" t="s">
        <v>32</v>
      </c>
      <c r="Q13">
        <v>3.3</v>
      </c>
    </row>
    <row r="14" spans="1:18">
      <c r="A14" t="s">
        <v>87</v>
      </c>
      <c r="B14" s="2" t="str">
        <f>Hyperlink("https://www.diodes.com/datasheet/download/PI3PCIE3212.pdf")</f>
        <v>https://www.diodes.com/datasheet/download/PI3PCIE3212.pdf</v>
      </c>
      <c r="C14" t="str">
        <f>Hyperlink("https://www.diodes.com/part/view/PI3PCIE3212","PI3PCIE3212")</f>
        <v>PI3PCIE3212</v>
      </c>
      <c r="D14" t="s">
        <v>88</v>
      </c>
      <c r="E14" t="s">
        <v>74</v>
      </c>
      <c r="F14" t="s">
        <v>89</v>
      </c>
      <c r="G14" t="s">
        <v>21</v>
      </c>
      <c r="H14" t="s">
        <v>76</v>
      </c>
      <c r="I14">
        <v>2</v>
      </c>
      <c r="K14">
        <v>1</v>
      </c>
      <c r="L14" t="s">
        <v>31</v>
      </c>
      <c r="N14" t="s">
        <v>37</v>
      </c>
      <c r="O14" t="s">
        <v>23</v>
      </c>
      <c r="P14" t="s">
        <v>32</v>
      </c>
      <c r="Q14">
        <v>3.3</v>
      </c>
      <c r="R14" t="s">
        <v>90</v>
      </c>
    </row>
    <row r="15" spans="1:18">
      <c r="A15" t="s">
        <v>91</v>
      </c>
      <c r="B15" s="2" t="str">
        <f>Hyperlink("https://www.diodes.com/datasheet/download/PI3PCIE3242A.pdf")</f>
        <v>https://www.diodes.com/datasheet/download/PI3PCIE3242A.pdf</v>
      </c>
      <c r="C15" t="str">
        <f>Hyperlink("https://www.diodes.com/part/view/PI3PCIE3242A","PI3PCIE3242A")</f>
        <v>PI3PCIE3242A</v>
      </c>
      <c r="D15" t="s">
        <v>92</v>
      </c>
      <c r="E15" t="s">
        <v>74</v>
      </c>
      <c r="F15" t="s">
        <v>93</v>
      </c>
      <c r="G15" t="s">
        <v>21</v>
      </c>
      <c r="H15" t="s">
        <v>76</v>
      </c>
      <c r="I15">
        <v>2</v>
      </c>
      <c r="K15">
        <v>1</v>
      </c>
      <c r="L15" t="s">
        <v>23</v>
      </c>
      <c r="N15" t="s">
        <v>37</v>
      </c>
      <c r="O15" t="s">
        <v>23</v>
      </c>
      <c r="P15" t="s">
        <v>77</v>
      </c>
      <c r="Q15">
        <v>3.3</v>
      </c>
    </row>
    <row r="16" spans="1:18">
      <c r="A16" t="s">
        <v>94</v>
      </c>
      <c r="B16" s="2" t="str">
        <f>Hyperlink("https://www.diodes.com/datasheet/download/PI3PCIE3412A.pdf")</f>
        <v>https://www.diodes.com/datasheet/download/PI3PCIE3412A.pdf</v>
      </c>
      <c r="C16" t="str">
        <f>Hyperlink("https://www.diodes.com/part/view/PI3PCIE3412A","PI3PCIE3412A")</f>
        <v>PI3PCIE3412A</v>
      </c>
      <c r="D16" t="s">
        <v>95</v>
      </c>
      <c r="E16" t="s">
        <v>96</v>
      </c>
      <c r="F16" t="s">
        <v>97</v>
      </c>
      <c r="G16" t="s">
        <v>21</v>
      </c>
      <c r="H16" t="s">
        <v>81</v>
      </c>
      <c r="I16">
        <v>4</v>
      </c>
      <c r="K16">
        <v>2</v>
      </c>
      <c r="L16" t="s">
        <v>23</v>
      </c>
      <c r="N16" t="s">
        <v>37</v>
      </c>
      <c r="O16" t="s">
        <v>23</v>
      </c>
      <c r="P16" t="s">
        <v>77</v>
      </c>
      <c r="Q16">
        <v>3.3</v>
      </c>
      <c r="R16" t="s">
        <v>82</v>
      </c>
    </row>
    <row r="17" spans="1:18">
      <c r="A17" t="s">
        <v>98</v>
      </c>
      <c r="B17" s="2" t="str">
        <f>Hyperlink("https://www.diodes.com/datasheet/download/PI3PCIE3442A.pdf")</f>
        <v>https://www.diodes.com/datasheet/download/PI3PCIE3442A.pdf</v>
      </c>
      <c r="C17" t="str">
        <f>Hyperlink("https://www.diodes.com/part/view/PI3PCIE3442A","PI3PCIE3442A")</f>
        <v>PI3PCIE3442A</v>
      </c>
      <c r="D17" t="s">
        <v>99</v>
      </c>
      <c r="E17" t="s">
        <v>74</v>
      </c>
      <c r="F17" t="s">
        <v>100</v>
      </c>
      <c r="G17" t="s">
        <v>21</v>
      </c>
      <c r="H17" t="s">
        <v>81</v>
      </c>
      <c r="I17">
        <v>4</v>
      </c>
      <c r="K17">
        <v>2</v>
      </c>
      <c r="L17" t="s">
        <v>23</v>
      </c>
      <c r="N17" t="s">
        <v>37</v>
      </c>
      <c r="O17" t="s">
        <v>23</v>
      </c>
      <c r="P17" t="s">
        <v>101</v>
      </c>
      <c r="Q17">
        <v>3.3</v>
      </c>
    </row>
    <row r="18" spans="1:18">
      <c r="A18" t="s">
        <v>102</v>
      </c>
      <c r="B18" s="2" t="str">
        <f>Hyperlink("https://www.diodes.com/databrief/download/PI3SSD1914-brief.pdf")</f>
        <v>https://www.diodes.com/databrief/download/PI3SSD1914-brief.pdf</v>
      </c>
      <c r="C18" t="str">
        <f>Hyperlink("https://www.diodes.com/part/view/PI3SSD1914","PI3SSD1914")</f>
        <v>PI3SSD1914</v>
      </c>
      <c r="E18" t="s">
        <v>103</v>
      </c>
      <c r="F18" t="s">
        <v>104</v>
      </c>
      <c r="G18" t="s">
        <v>21</v>
      </c>
      <c r="H18" t="s">
        <v>105</v>
      </c>
      <c r="K18" t="s">
        <v>23</v>
      </c>
      <c r="L18" t="s">
        <v>23</v>
      </c>
      <c r="N18" t="s">
        <v>24</v>
      </c>
      <c r="O18">
        <v>19</v>
      </c>
      <c r="P18" t="s">
        <v>106</v>
      </c>
      <c r="Q18" t="s">
        <v>107</v>
      </c>
      <c r="R18" t="s">
        <v>108</v>
      </c>
    </row>
    <row r="19" spans="1:18">
      <c r="A19" t="s">
        <v>109</v>
      </c>
      <c r="B19" s="2" t="str">
        <f>Hyperlink("https://www.diodes.com/datasheet/download/PI3USB102.pdf")</f>
        <v>https://www.diodes.com/datasheet/download/PI3USB102.pdf</v>
      </c>
      <c r="C19" t="str">
        <f>Hyperlink("https://www.diodes.com/part/view/PI3USB102","PI3USB102")</f>
        <v>PI3USB102</v>
      </c>
      <c r="D19" t="s">
        <v>110</v>
      </c>
      <c r="E19" t="s">
        <v>20</v>
      </c>
      <c r="F19" t="s">
        <v>111</v>
      </c>
      <c r="G19" t="s">
        <v>21</v>
      </c>
      <c r="H19" t="s">
        <v>112</v>
      </c>
      <c r="I19">
        <v>1</v>
      </c>
      <c r="J19">
        <v>1</v>
      </c>
      <c r="K19" t="s">
        <v>23</v>
      </c>
      <c r="L19" t="s">
        <v>23</v>
      </c>
      <c r="N19" t="s">
        <v>113</v>
      </c>
      <c r="O19">
        <v>2</v>
      </c>
      <c r="P19" t="s">
        <v>32</v>
      </c>
      <c r="Q19">
        <v>3.3</v>
      </c>
      <c r="R19" t="s">
        <v>114</v>
      </c>
    </row>
    <row r="20" spans="1:18">
      <c r="A20" t="s">
        <v>115</v>
      </c>
      <c r="B20" s="2" t="str">
        <f>Hyperlink("https://www.diodes.com/datasheet/download/PI3USB102G.pdf")</f>
        <v>https://www.diodes.com/datasheet/download/PI3USB102G.pdf</v>
      </c>
      <c r="C20" t="str">
        <f>Hyperlink("https://www.diodes.com/part/view/PI3USB102G","PI3USB102G")</f>
        <v>PI3USB102G</v>
      </c>
      <c r="D20" t="s">
        <v>116</v>
      </c>
      <c r="E20" t="s">
        <v>117</v>
      </c>
      <c r="F20" t="s">
        <v>111</v>
      </c>
      <c r="G20" t="s">
        <v>21</v>
      </c>
      <c r="H20" t="s">
        <v>112</v>
      </c>
      <c r="I20">
        <v>1</v>
      </c>
      <c r="K20">
        <v>1</v>
      </c>
      <c r="L20" t="s">
        <v>23</v>
      </c>
      <c r="N20" t="s">
        <v>37</v>
      </c>
      <c r="O20" t="s">
        <v>23</v>
      </c>
      <c r="P20" t="s">
        <v>32</v>
      </c>
      <c r="Q20">
        <v>3.3</v>
      </c>
      <c r="R20" t="s">
        <v>26</v>
      </c>
    </row>
    <row r="21" spans="1:18">
      <c r="A21" t="s">
        <v>118</v>
      </c>
      <c r="B21" s="2" t="str">
        <f>Hyperlink("https://www.diodes.com/datasheet/download/PI3USB103.pdf")</f>
        <v>https://www.diodes.com/datasheet/download/PI3USB103.pdf</v>
      </c>
      <c r="C21" t="str">
        <f>Hyperlink("https://www.diodes.com/part/view/PI3USB103","PI3USB103")</f>
        <v>PI3USB103</v>
      </c>
      <c r="D21" t="s">
        <v>119</v>
      </c>
      <c r="E21" t="s">
        <v>20</v>
      </c>
      <c r="F21" t="s">
        <v>111</v>
      </c>
      <c r="G21" t="s">
        <v>21</v>
      </c>
      <c r="H21" t="s">
        <v>120</v>
      </c>
      <c r="I21">
        <v>1</v>
      </c>
      <c r="J21">
        <v>1</v>
      </c>
      <c r="K21" t="s">
        <v>23</v>
      </c>
      <c r="L21" t="s">
        <v>121</v>
      </c>
      <c r="M21">
        <v>1</v>
      </c>
      <c r="N21" t="s">
        <v>113</v>
      </c>
      <c r="O21">
        <v>2</v>
      </c>
      <c r="P21" t="s">
        <v>32</v>
      </c>
      <c r="Q21">
        <v>3.3</v>
      </c>
      <c r="R21" t="s">
        <v>26</v>
      </c>
    </row>
    <row r="22" spans="1:18">
      <c r="A22" t="s">
        <v>122</v>
      </c>
      <c r="B22" s="2" t="str">
        <f>Hyperlink("https://www.diodes.com/datasheet/download/PI3USB14-A.pdf")</f>
        <v>https://www.diodes.com/datasheet/download/PI3USB14-A.pdf</v>
      </c>
      <c r="C22" t="str">
        <f>Hyperlink("https://www.diodes.com/part/view/PI3USB14-A","PI3USB14-A")</f>
        <v>PI3USB14-A</v>
      </c>
      <c r="D22" t="s">
        <v>123</v>
      </c>
      <c r="E22" t="s">
        <v>20</v>
      </c>
      <c r="F22" t="s">
        <v>111</v>
      </c>
      <c r="G22" t="s">
        <v>21</v>
      </c>
      <c r="H22" t="s">
        <v>124</v>
      </c>
      <c r="I22">
        <v>1</v>
      </c>
      <c r="K22" t="s">
        <v>23</v>
      </c>
      <c r="L22" t="s">
        <v>23</v>
      </c>
      <c r="N22" t="s">
        <v>113</v>
      </c>
      <c r="O22">
        <v>2</v>
      </c>
      <c r="P22" t="s">
        <v>25</v>
      </c>
      <c r="Q22">
        <v>3</v>
      </c>
      <c r="R22" t="s">
        <v>125</v>
      </c>
    </row>
    <row r="23" spans="1:18">
      <c r="A23" t="s">
        <v>126</v>
      </c>
      <c r="B23" s="2" t="str">
        <f>Hyperlink("https://www.diodes.com/datasheet/download/PI3USB3000.pdf")</f>
        <v>https://www.diodes.com/datasheet/download/PI3USB3000.pdf</v>
      </c>
      <c r="C23" t="str">
        <f>Hyperlink("https://www.diodes.com/part/view/PI3USB3000","PI3USB3000")</f>
        <v>PI3USB3000</v>
      </c>
      <c r="D23" t="s">
        <v>127</v>
      </c>
      <c r="F23" t="s">
        <v>128</v>
      </c>
      <c r="G23" t="s">
        <v>21</v>
      </c>
      <c r="H23" t="s">
        <v>112</v>
      </c>
      <c r="I23">
        <v>1</v>
      </c>
      <c r="J23">
        <v>1</v>
      </c>
      <c r="K23">
        <v>1</v>
      </c>
      <c r="M23" t="s">
        <v>43</v>
      </c>
      <c r="N23" t="s">
        <v>37</v>
      </c>
      <c r="O23" t="s">
        <v>23</v>
      </c>
      <c r="P23" t="s">
        <v>32</v>
      </c>
      <c r="Q23">
        <v>3.3</v>
      </c>
      <c r="R23" t="s">
        <v>129</v>
      </c>
    </row>
    <row r="24" spans="1:18">
      <c r="A24" t="s">
        <v>130</v>
      </c>
      <c r="B24" s="2" t="str">
        <f>Hyperlink("https://www.diodes.com/datasheet/download/PI3USB302-A.pdf")</f>
        <v>https://www.diodes.com/datasheet/download/PI3USB302-A.pdf</v>
      </c>
      <c r="C24" t="str">
        <f>Hyperlink("https://www.diodes.com/part/view/PI3USB302-A","PI3USB302-A")</f>
        <v>PI3USB302-A</v>
      </c>
      <c r="D24" t="s">
        <v>131</v>
      </c>
      <c r="E24" t="s">
        <v>132</v>
      </c>
      <c r="F24" t="s">
        <v>133</v>
      </c>
      <c r="G24" t="s">
        <v>21</v>
      </c>
      <c r="H24" t="s">
        <v>134</v>
      </c>
      <c r="I24">
        <v>2</v>
      </c>
      <c r="K24">
        <v>2</v>
      </c>
      <c r="L24" t="s">
        <v>31</v>
      </c>
      <c r="N24" t="s">
        <v>37</v>
      </c>
      <c r="O24" t="s">
        <v>31</v>
      </c>
      <c r="P24" t="s">
        <v>32</v>
      </c>
      <c r="Q24">
        <v>3.3</v>
      </c>
      <c r="R24" t="s">
        <v>135</v>
      </c>
    </row>
    <row r="25" spans="1:18">
      <c r="A25" t="s">
        <v>136</v>
      </c>
      <c r="B25" s="2" t="str">
        <f>Hyperlink("https://www.diodes.com/datasheet/download/PI3USB3031.pdf")</f>
        <v>https://www.diodes.com/datasheet/download/PI3USB3031.pdf</v>
      </c>
      <c r="C25" t="str">
        <f>Hyperlink("https://www.diodes.com/part/view/PI3USB3031","PI3USB3031")</f>
        <v>PI3USB3031</v>
      </c>
      <c r="D25" t="s">
        <v>137</v>
      </c>
      <c r="F25" t="s">
        <v>128</v>
      </c>
      <c r="G25" t="s">
        <v>21</v>
      </c>
      <c r="H25" t="s">
        <v>138</v>
      </c>
      <c r="I25">
        <v>1</v>
      </c>
      <c r="J25">
        <v>1</v>
      </c>
      <c r="K25">
        <v>1</v>
      </c>
      <c r="M25" t="s">
        <v>43</v>
      </c>
      <c r="N25" t="s">
        <v>37</v>
      </c>
      <c r="O25" t="s">
        <v>23</v>
      </c>
      <c r="P25" t="s">
        <v>32</v>
      </c>
      <c r="Q25" t="s">
        <v>139</v>
      </c>
      <c r="R25" t="s">
        <v>140</v>
      </c>
    </row>
    <row r="26" spans="1:18">
      <c r="A26" t="s">
        <v>141</v>
      </c>
      <c r="B26" s="2" t="str">
        <f>Hyperlink("https://www.diodes.com/datasheet/download/PI3USB4000D.pdf")</f>
        <v>https://www.diodes.com/datasheet/download/PI3USB4000D.pdf</v>
      </c>
      <c r="C26" t="str">
        <f>Hyperlink("https://www.diodes.com/part/view/PI3USB4000D","PI3USB4000D")</f>
        <v>PI3USB4000D</v>
      </c>
      <c r="D26" t="s">
        <v>142</v>
      </c>
      <c r="E26" t="s">
        <v>143</v>
      </c>
      <c r="F26" t="s">
        <v>144</v>
      </c>
      <c r="G26" t="s">
        <v>21</v>
      </c>
      <c r="H26" t="s">
        <v>145</v>
      </c>
      <c r="I26">
        <v>1</v>
      </c>
      <c r="J26">
        <v>1</v>
      </c>
      <c r="K26">
        <v>1</v>
      </c>
      <c r="L26" t="s">
        <v>146</v>
      </c>
      <c r="M26">
        <v>1</v>
      </c>
      <c r="N26" t="s">
        <v>113</v>
      </c>
      <c r="O26">
        <v>2</v>
      </c>
      <c r="P26" t="s">
        <v>32</v>
      </c>
      <c r="Q26" t="s">
        <v>147</v>
      </c>
      <c r="R26" t="s">
        <v>129</v>
      </c>
    </row>
    <row r="27" spans="1:18">
      <c r="A27" t="s">
        <v>148</v>
      </c>
      <c r="B27" s="2" t="str">
        <f>Hyperlink("https://www.diodes.com/datasheet/download/PI3USB4000DQ.pdf")</f>
        <v>https://www.diodes.com/datasheet/download/PI3USB4000DQ.pdf</v>
      </c>
      <c r="C27" t="str">
        <f>Hyperlink("https://www.diodes.com/part/view/PI3USB4000DQ","PI3USB4000DQ")</f>
        <v>PI3USB4000DQ</v>
      </c>
      <c r="D27" t="s">
        <v>149</v>
      </c>
      <c r="E27" t="s">
        <v>150</v>
      </c>
      <c r="G27" t="s">
        <v>48</v>
      </c>
      <c r="H27" t="s">
        <v>151</v>
      </c>
      <c r="I27">
        <v>1</v>
      </c>
      <c r="J27">
        <v>1</v>
      </c>
      <c r="K27">
        <v>1</v>
      </c>
      <c r="L27" t="s">
        <v>146</v>
      </c>
      <c r="M27">
        <v>1</v>
      </c>
      <c r="N27" t="s">
        <v>113</v>
      </c>
      <c r="O27">
        <v>2</v>
      </c>
      <c r="P27" t="s">
        <v>32</v>
      </c>
      <c r="Q27">
        <v>3.3</v>
      </c>
      <c r="R27" t="s">
        <v>152</v>
      </c>
    </row>
    <row r="28" spans="1:18">
      <c r="A28" t="s">
        <v>153</v>
      </c>
      <c r="B28" s="2" t="str">
        <f>Hyperlink("https://www.diodes.com/datasheet/download/PI3USB4002A.pdf")</f>
        <v>https://www.diodes.com/datasheet/download/PI3USB4002A.pdf</v>
      </c>
      <c r="C28" t="str">
        <f>Hyperlink("https://www.diodes.com/part/view/PI3USB4002A","PI3USB4002A")</f>
        <v>PI3USB4002A</v>
      </c>
      <c r="D28" t="s">
        <v>154</v>
      </c>
      <c r="E28" t="s">
        <v>155</v>
      </c>
      <c r="F28" t="s">
        <v>156</v>
      </c>
      <c r="G28" t="s">
        <v>21</v>
      </c>
      <c r="H28" t="s">
        <v>157</v>
      </c>
      <c r="I28">
        <v>1</v>
      </c>
      <c r="J28">
        <v>1</v>
      </c>
      <c r="K28">
        <v>1</v>
      </c>
      <c r="L28" t="s">
        <v>146</v>
      </c>
      <c r="M28">
        <v>1</v>
      </c>
      <c r="N28" t="s">
        <v>113</v>
      </c>
      <c r="O28">
        <v>2</v>
      </c>
      <c r="P28" t="s">
        <v>158</v>
      </c>
      <c r="Q28">
        <v>3.3</v>
      </c>
      <c r="R28" t="s">
        <v>159</v>
      </c>
    </row>
    <row r="29" spans="1:18">
      <c r="A29" t="s">
        <v>160</v>
      </c>
      <c r="B29" s="2" t="str">
        <f>Hyperlink("https://www.diodes.com/datasheet/download/PI3USB4002AQ.pdf")</f>
        <v>https://www.diodes.com/datasheet/download/PI3USB4002AQ.pdf</v>
      </c>
      <c r="C29" t="str">
        <f>Hyperlink("https://www.diodes.com/part/view/PI3USB4002AQ","PI3USB4002AQ")</f>
        <v>PI3USB4002AQ</v>
      </c>
      <c r="D29" t="s">
        <v>161</v>
      </c>
      <c r="E29" t="s">
        <v>162</v>
      </c>
      <c r="G29" t="s">
        <v>48</v>
      </c>
      <c r="H29" t="s">
        <v>163</v>
      </c>
      <c r="I29">
        <v>1</v>
      </c>
      <c r="J29">
        <v>1</v>
      </c>
      <c r="K29">
        <v>1</v>
      </c>
      <c r="L29" t="s">
        <v>146</v>
      </c>
      <c r="M29">
        <v>1</v>
      </c>
      <c r="N29" t="s">
        <v>113</v>
      </c>
      <c r="O29">
        <v>2</v>
      </c>
      <c r="P29" t="s">
        <v>158</v>
      </c>
      <c r="Q29" t="s">
        <v>147</v>
      </c>
      <c r="R29" t="s">
        <v>129</v>
      </c>
    </row>
    <row r="30" spans="1:18">
      <c r="A30" t="s">
        <v>164</v>
      </c>
      <c r="B30" s="2" t="str">
        <f>Hyperlink("https://www.diodes.com/datasheet/download/PI3USB42.pdf")</f>
        <v>https://www.diodes.com/datasheet/download/PI3USB42.pdf</v>
      </c>
      <c r="C30" t="str">
        <f>Hyperlink("https://www.diodes.com/part/view/PI3USB42","PI3USB42")</f>
        <v>PI3USB42</v>
      </c>
      <c r="D30" t="s">
        <v>165</v>
      </c>
      <c r="F30" t="s">
        <v>111</v>
      </c>
      <c r="G30" t="s">
        <v>21</v>
      </c>
      <c r="H30" t="s">
        <v>112</v>
      </c>
      <c r="I30" t="s">
        <v>23</v>
      </c>
      <c r="K30" t="s">
        <v>23</v>
      </c>
      <c r="L30" t="s">
        <v>23</v>
      </c>
      <c r="N30" t="s">
        <v>113</v>
      </c>
      <c r="O30">
        <v>2</v>
      </c>
      <c r="P30" t="s">
        <v>32</v>
      </c>
      <c r="Q30">
        <v>3.3</v>
      </c>
      <c r="R30" t="s">
        <v>33</v>
      </c>
    </row>
    <row r="31" spans="1:18">
      <c r="A31" t="s">
        <v>166</v>
      </c>
      <c r="B31" s="2" t="str">
        <f>Hyperlink("https://www.diodes.com/datasheet/download/PI3V312.pdf")</f>
        <v>https://www.diodes.com/datasheet/download/PI3V312.pdf</v>
      </c>
      <c r="C31" t="str">
        <f>Hyperlink("https://www.diodes.com/part/view/PI3V312","PI3V312")</f>
        <v>PI3V312</v>
      </c>
      <c r="D31" t="s">
        <v>167</v>
      </c>
      <c r="G31" t="s">
        <v>21</v>
      </c>
      <c r="H31" t="s">
        <v>168</v>
      </c>
      <c r="I31" t="s">
        <v>23</v>
      </c>
      <c r="K31" t="s">
        <v>23</v>
      </c>
      <c r="L31" t="s">
        <v>23</v>
      </c>
      <c r="N31" t="s">
        <v>24</v>
      </c>
      <c r="O31">
        <v>4</v>
      </c>
      <c r="P31" t="s">
        <v>32</v>
      </c>
      <c r="Q31">
        <v>3.3</v>
      </c>
      <c r="R31" t="s">
        <v>169</v>
      </c>
    </row>
    <row r="32" spans="1:18">
      <c r="A32" t="s">
        <v>170</v>
      </c>
      <c r="B32" s="2" t="str">
        <f>Hyperlink("https://www.diodes.com/datasheet/download/PI3V713.pdf")</f>
        <v>https://www.diodes.com/datasheet/download/PI3V713.pdf</v>
      </c>
      <c r="C32" t="str">
        <f>Hyperlink("https://www.diodes.com/part/view/PI3V713","PI3V713")</f>
        <v>PI3V713</v>
      </c>
      <c r="D32" t="s">
        <v>171</v>
      </c>
      <c r="E32" t="s">
        <v>172</v>
      </c>
      <c r="G32" t="s">
        <v>21</v>
      </c>
      <c r="H32" t="s">
        <v>173</v>
      </c>
      <c r="I32" t="s">
        <v>23</v>
      </c>
      <c r="K32" t="s">
        <v>23</v>
      </c>
      <c r="L32" t="s">
        <v>23</v>
      </c>
      <c r="N32" t="s">
        <v>24</v>
      </c>
      <c r="O32">
        <v>7</v>
      </c>
      <c r="P32" t="s">
        <v>32</v>
      </c>
      <c r="Q32">
        <v>3.3</v>
      </c>
    </row>
    <row r="33" spans="1:18">
      <c r="A33" t="s">
        <v>174</v>
      </c>
      <c r="B33" s="2" t="str">
        <f>Hyperlink("https://www.diodes.com/datasheet/download/PI3V713-A.pdf")</f>
        <v>https://www.diodes.com/datasheet/download/PI3V713-A.pdf</v>
      </c>
      <c r="C33" t="str">
        <f>Hyperlink("https://www.diodes.com/part/view/PI3V713-A","PI3V713-A")</f>
        <v>PI3V713-A</v>
      </c>
      <c r="D33" t="s">
        <v>171</v>
      </c>
      <c r="E33" t="s">
        <v>172</v>
      </c>
      <c r="G33" t="s">
        <v>21</v>
      </c>
      <c r="H33" t="s">
        <v>173</v>
      </c>
      <c r="I33" t="s">
        <v>23</v>
      </c>
      <c r="K33" t="s">
        <v>23</v>
      </c>
      <c r="L33" t="s">
        <v>23</v>
      </c>
      <c r="N33" t="s">
        <v>24</v>
      </c>
      <c r="O33">
        <v>7</v>
      </c>
      <c r="P33" t="s">
        <v>32</v>
      </c>
      <c r="Q33">
        <v>3.3</v>
      </c>
      <c r="R33" t="s">
        <v>175</v>
      </c>
    </row>
    <row r="34" spans="1:18">
      <c r="A34" t="s">
        <v>176</v>
      </c>
      <c r="B34" s="2" t="str">
        <f>Hyperlink("https://www.diodes.com/datasheet/download/PI5A100.pdf")</f>
        <v>https://www.diodes.com/datasheet/download/PI5A100.pdf</v>
      </c>
      <c r="C34" t="str">
        <f>Hyperlink("https://www.diodes.com/part/view/PI5A100","PI5A100")</f>
        <v>PI5A100</v>
      </c>
      <c r="D34" t="s">
        <v>177</v>
      </c>
      <c r="E34" t="s">
        <v>178</v>
      </c>
      <c r="G34" t="s">
        <v>21</v>
      </c>
      <c r="H34" t="s">
        <v>63</v>
      </c>
      <c r="I34" t="s">
        <v>23</v>
      </c>
      <c r="J34">
        <v>1</v>
      </c>
      <c r="K34" t="s">
        <v>23</v>
      </c>
      <c r="L34" t="s">
        <v>31</v>
      </c>
      <c r="N34" t="s">
        <v>24</v>
      </c>
      <c r="O34">
        <v>4</v>
      </c>
      <c r="P34" t="s">
        <v>31</v>
      </c>
      <c r="Q34">
        <v>7</v>
      </c>
      <c r="R34" t="s">
        <v>179</v>
      </c>
    </row>
    <row r="35" spans="1:18">
      <c r="A35" t="s">
        <v>180</v>
      </c>
      <c r="B35" s="2" t="str">
        <f>Hyperlink("https://www.diodes.com/datasheet/download/PI5A124.pdf")</f>
        <v>https://www.diodes.com/datasheet/download/PI5A124.pdf</v>
      </c>
      <c r="C35" t="str">
        <f>Hyperlink("https://www.diodes.com/part/view/PI5A124","PI5A124")</f>
        <v>PI5A124</v>
      </c>
      <c r="D35" t="s">
        <v>181</v>
      </c>
      <c r="E35" t="s">
        <v>178</v>
      </c>
      <c r="G35" t="s">
        <v>21</v>
      </c>
      <c r="H35" t="s">
        <v>182</v>
      </c>
      <c r="I35" t="s">
        <v>23</v>
      </c>
      <c r="J35">
        <v>1</v>
      </c>
      <c r="K35" t="s">
        <v>23</v>
      </c>
      <c r="L35" t="s">
        <v>31</v>
      </c>
      <c r="N35" t="s">
        <v>24</v>
      </c>
      <c r="O35">
        <v>1</v>
      </c>
      <c r="P35" t="s">
        <v>31</v>
      </c>
      <c r="Q35">
        <v>7</v>
      </c>
      <c r="R35" t="s">
        <v>183</v>
      </c>
    </row>
    <row r="36" spans="1:18">
      <c r="A36" t="s">
        <v>184</v>
      </c>
      <c r="B36" s="2" t="str">
        <f>Hyperlink("https://www.diodes.com/datasheet/download/PI5A23157.pdf")</f>
        <v>https://www.diodes.com/datasheet/download/PI5A23157.pdf</v>
      </c>
      <c r="C36" t="str">
        <f>Hyperlink("https://www.diodes.com/part/view/PI5A23157","PI5A23157")</f>
        <v>PI5A23157</v>
      </c>
      <c r="D36" t="s">
        <v>185</v>
      </c>
      <c r="G36" t="s">
        <v>21</v>
      </c>
      <c r="H36" t="s">
        <v>30</v>
      </c>
      <c r="J36" t="s">
        <v>42</v>
      </c>
      <c r="K36" t="s">
        <v>23</v>
      </c>
      <c r="M36" t="s">
        <v>43</v>
      </c>
      <c r="N36" t="s">
        <v>24</v>
      </c>
      <c r="O36">
        <v>1</v>
      </c>
      <c r="P36" t="s">
        <v>32</v>
      </c>
      <c r="Q36" t="s">
        <v>186</v>
      </c>
      <c r="R36" t="s">
        <v>187</v>
      </c>
    </row>
    <row r="37" spans="1:18">
      <c r="A37" t="s">
        <v>188</v>
      </c>
      <c r="B37" s="2" t="str">
        <f>Hyperlink("https://www.diodes.com/datasheet/download/PI5A3157.pdf")</f>
        <v>https://www.diodes.com/datasheet/download/PI5A3157.pdf</v>
      </c>
      <c r="C37" t="str">
        <f>Hyperlink("https://www.diodes.com/part/view/PI5A3157","PI5A3157")</f>
        <v>PI5A3157</v>
      </c>
      <c r="D37" t="s">
        <v>189</v>
      </c>
      <c r="E37" t="s">
        <v>190</v>
      </c>
      <c r="G37" t="s">
        <v>21</v>
      </c>
      <c r="H37" t="s">
        <v>182</v>
      </c>
      <c r="I37" t="s">
        <v>23</v>
      </c>
      <c r="J37">
        <v>1</v>
      </c>
      <c r="K37" t="s">
        <v>23</v>
      </c>
      <c r="L37" t="s">
        <v>31</v>
      </c>
      <c r="N37" t="s">
        <v>24</v>
      </c>
      <c r="O37">
        <v>1</v>
      </c>
      <c r="P37" t="s">
        <v>31</v>
      </c>
      <c r="Q37">
        <v>5</v>
      </c>
      <c r="R37" t="s">
        <v>191</v>
      </c>
    </row>
    <row r="38" spans="1:18">
      <c r="A38" t="s">
        <v>192</v>
      </c>
      <c r="B38" s="2" t="str">
        <f>Hyperlink("https://www.diodes.com/datasheet/download/PI5A3157B.pdf")</f>
        <v>https://www.diodes.com/datasheet/download/PI5A3157B.pdf</v>
      </c>
      <c r="C38" t="str">
        <f>Hyperlink("https://www.diodes.com/part/view/PI5A3157B","PI5A3157B")</f>
        <v>PI5A3157B</v>
      </c>
      <c r="D38" t="s">
        <v>193</v>
      </c>
      <c r="E38" t="s">
        <v>194</v>
      </c>
      <c r="G38" t="s">
        <v>21</v>
      </c>
      <c r="H38" t="s">
        <v>182</v>
      </c>
      <c r="I38" t="s">
        <v>23</v>
      </c>
      <c r="K38" t="s">
        <v>23</v>
      </c>
      <c r="L38" t="s">
        <v>23</v>
      </c>
      <c r="N38" t="s">
        <v>24</v>
      </c>
      <c r="O38">
        <v>1</v>
      </c>
      <c r="P38" t="s">
        <v>32</v>
      </c>
      <c r="Q38">
        <v>5</v>
      </c>
      <c r="R38" t="s">
        <v>195</v>
      </c>
    </row>
    <row r="39" spans="1:18">
      <c r="A39" t="s">
        <v>196</v>
      </c>
      <c r="B39" s="2" t="str">
        <f>Hyperlink("https://www.diodes.com/datasheet/download/PI5A3166.pdf")</f>
        <v>https://www.diodes.com/datasheet/download/PI5A3166.pdf</v>
      </c>
      <c r="C39" t="str">
        <f>Hyperlink("https://www.diodes.com/part/view/PI5A3166","PI5A3166")</f>
        <v>PI5A3166</v>
      </c>
      <c r="D39" t="s">
        <v>197</v>
      </c>
      <c r="G39" t="s">
        <v>21</v>
      </c>
      <c r="H39" t="s">
        <v>198</v>
      </c>
      <c r="I39" t="s">
        <v>23</v>
      </c>
      <c r="K39" t="s">
        <v>23</v>
      </c>
      <c r="L39" t="s">
        <v>23</v>
      </c>
      <c r="N39" t="s">
        <v>24</v>
      </c>
      <c r="O39">
        <v>1</v>
      </c>
      <c r="P39" t="s">
        <v>158</v>
      </c>
      <c r="Q39">
        <v>5</v>
      </c>
      <c r="R39" t="s">
        <v>199</v>
      </c>
    </row>
    <row r="40" spans="1:18">
      <c r="A40" t="s">
        <v>200</v>
      </c>
      <c r="B40" s="2" t="str">
        <f>Hyperlink("https://www.diodes.com/datasheet/download/PI5A3167C.pdf")</f>
        <v>https://www.diodes.com/datasheet/download/PI5A3167C.pdf</v>
      </c>
      <c r="C40" t="str">
        <f>Hyperlink("https://www.diodes.com/part/view/PI5A3167C","PI5A3167C")</f>
        <v>PI5A3167C</v>
      </c>
      <c r="D40" t="s">
        <v>201</v>
      </c>
      <c r="E40" t="s">
        <v>202</v>
      </c>
      <c r="G40" t="s">
        <v>21</v>
      </c>
      <c r="H40" t="s">
        <v>198</v>
      </c>
      <c r="I40" t="s">
        <v>23</v>
      </c>
      <c r="K40" t="s">
        <v>23</v>
      </c>
      <c r="L40" t="s">
        <v>23</v>
      </c>
      <c r="N40" t="s">
        <v>24</v>
      </c>
      <c r="O40">
        <v>1</v>
      </c>
      <c r="P40" t="s">
        <v>158</v>
      </c>
      <c r="Q40">
        <v>5</v>
      </c>
      <c r="R40" t="s">
        <v>203</v>
      </c>
    </row>
    <row r="41" spans="1:18">
      <c r="A41" t="s">
        <v>204</v>
      </c>
      <c r="B41" s="2" t="str">
        <f>Hyperlink("https://www.diodes.com/datasheet/download/PI5A392A.pdf")</f>
        <v>https://www.diodes.com/datasheet/download/PI5A392A.pdf</v>
      </c>
      <c r="C41" t="str">
        <f>Hyperlink("https://www.diodes.com/part/view/PI5A392A","PI5A392A")</f>
        <v>PI5A392A</v>
      </c>
      <c r="D41" t="s">
        <v>205</v>
      </c>
      <c r="E41" t="s">
        <v>206</v>
      </c>
      <c r="G41" t="s">
        <v>21</v>
      </c>
      <c r="H41" t="s">
        <v>207</v>
      </c>
      <c r="I41" t="s">
        <v>23</v>
      </c>
      <c r="J41">
        <v>1</v>
      </c>
      <c r="K41" t="s">
        <v>23</v>
      </c>
      <c r="L41" t="s">
        <v>31</v>
      </c>
      <c r="N41" t="s">
        <v>24</v>
      </c>
      <c r="O41">
        <v>4</v>
      </c>
      <c r="P41" t="s">
        <v>31</v>
      </c>
      <c r="Q41">
        <v>7</v>
      </c>
      <c r="R41" t="s">
        <v>208</v>
      </c>
    </row>
    <row r="42" spans="1:18">
      <c r="A42" t="s">
        <v>209</v>
      </c>
      <c r="B42" s="2" t="str">
        <f>Hyperlink("https://www.diodes.com/datasheet/download/PI5A4157.pdf")</f>
        <v>https://www.diodes.com/datasheet/download/PI5A4157.pdf</v>
      </c>
      <c r="C42" t="str">
        <f>Hyperlink("https://www.diodes.com/part/view/PI5A4157","PI5A4157")</f>
        <v>PI5A4157</v>
      </c>
      <c r="D42" t="s">
        <v>210</v>
      </c>
      <c r="G42" t="s">
        <v>21</v>
      </c>
      <c r="H42" t="s">
        <v>182</v>
      </c>
      <c r="I42" t="s">
        <v>23</v>
      </c>
      <c r="K42" t="s">
        <v>23</v>
      </c>
      <c r="L42" t="s">
        <v>23</v>
      </c>
      <c r="N42" t="s">
        <v>24</v>
      </c>
      <c r="O42">
        <v>1</v>
      </c>
      <c r="P42" t="s">
        <v>32</v>
      </c>
      <c r="Q42">
        <v>5</v>
      </c>
      <c r="R42" t="s">
        <v>211</v>
      </c>
    </row>
    <row r="43" spans="1:18">
      <c r="A43" t="s">
        <v>212</v>
      </c>
      <c r="B43" s="2" t="str">
        <f>Hyperlink("https://www.diodes.com/datasheet/download/PI5A4599B.pdf")</f>
        <v>https://www.diodes.com/datasheet/download/PI5A4599B.pdf</v>
      </c>
      <c r="C43" t="str">
        <f>Hyperlink("https://www.diodes.com/part/view/PI5A4599B","PI5A4599B")</f>
        <v>PI5A4599B</v>
      </c>
      <c r="D43" t="s">
        <v>189</v>
      </c>
      <c r="G43" t="s">
        <v>21</v>
      </c>
      <c r="H43" t="s">
        <v>182</v>
      </c>
      <c r="I43" t="s">
        <v>23</v>
      </c>
      <c r="K43" t="s">
        <v>23</v>
      </c>
      <c r="L43" t="s">
        <v>23</v>
      </c>
      <c r="N43" t="s">
        <v>24</v>
      </c>
      <c r="O43">
        <v>1</v>
      </c>
      <c r="P43" t="s">
        <v>32</v>
      </c>
      <c r="Q43">
        <v>5</v>
      </c>
      <c r="R43" t="s">
        <v>213</v>
      </c>
    </row>
    <row r="44" spans="1:18">
      <c r="A44" t="s">
        <v>214</v>
      </c>
      <c r="B44" s="2" t="str">
        <f>Hyperlink("https://www.diodes.com/datasheet/download/PI5L200.pdf")</f>
        <v>https://www.diodes.com/datasheet/download/PI5L200.pdf</v>
      </c>
      <c r="C44" t="str">
        <f>Hyperlink("https://www.diodes.com/part/view/PI5L200","PI5L200")</f>
        <v>PI5L200</v>
      </c>
      <c r="D44" t="s">
        <v>215</v>
      </c>
      <c r="E44" t="s">
        <v>216</v>
      </c>
      <c r="G44" t="s">
        <v>21</v>
      </c>
      <c r="H44" t="s">
        <v>217</v>
      </c>
      <c r="I44">
        <v>4</v>
      </c>
      <c r="K44" t="s">
        <v>23</v>
      </c>
      <c r="L44" t="s">
        <v>23</v>
      </c>
      <c r="N44" t="s">
        <v>37</v>
      </c>
      <c r="O44" t="s">
        <v>23</v>
      </c>
      <c r="P44" t="s">
        <v>77</v>
      </c>
      <c r="Q44" t="s">
        <v>218</v>
      </c>
      <c r="R44" t="s">
        <v>219</v>
      </c>
    </row>
    <row r="45" spans="1:18">
      <c r="A45" t="s">
        <v>220</v>
      </c>
      <c r="B45" s="2" t="str">
        <f>Hyperlink("https://www.diodes.com/datasheet/download/PS4157N.pdf")</f>
        <v>https://www.diodes.com/datasheet/download/PS4157N.pdf</v>
      </c>
      <c r="C45" t="str">
        <f>Hyperlink("https://www.diodes.com/part/view/PS4157N","PS4157N")</f>
        <v>PS4157N</v>
      </c>
      <c r="D45" t="s">
        <v>221</v>
      </c>
      <c r="G45" t="s">
        <v>21</v>
      </c>
      <c r="H45" t="s">
        <v>182</v>
      </c>
      <c r="J45" t="s">
        <v>42</v>
      </c>
      <c r="M45" t="s">
        <v>43</v>
      </c>
      <c r="N45" t="s">
        <v>24</v>
      </c>
      <c r="O45">
        <v>1</v>
      </c>
      <c r="P45" t="s">
        <v>32</v>
      </c>
      <c r="Q45" t="s">
        <v>222</v>
      </c>
      <c r="R45" t="s">
        <v>223</v>
      </c>
    </row>
    <row r="46" spans="1:18">
      <c r="A46" t="s">
        <v>224</v>
      </c>
      <c r="B46" s="2" t="str">
        <f>Hyperlink("https://www.diodes.com/datasheet/download/PS508-509.pdf")</f>
        <v>https://www.diodes.com/datasheet/download/PS508-509.pdf</v>
      </c>
      <c r="C46" t="str">
        <f>Hyperlink("https://www.diodes.com/part/view/PS508","PS508")</f>
        <v>PS508</v>
      </c>
      <c r="D46" t="s">
        <v>225</v>
      </c>
      <c r="G46" t="s">
        <v>21</v>
      </c>
      <c r="H46" t="s">
        <v>226</v>
      </c>
      <c r="J46" t="s">
        <v>42</v>
      </c>
      <c r="K46" t="s">
        <v>23</v>
      </c>
      <c r="M46" t="s">
        <v>43</v>
      </c>
      <c r="N46" t="s">
        <v>24</v>
      </c>
      <c r="O46">
        <v>8</v>
      </c>
      <c r="P46" t="s">
        <v>227</v>
      </c>
      <c r="Q46" t="s">
        <v>228</v>
      </c>
      <c r="R46" t="s">
        <v>229</v>
      </c>
    </row>
    <row r="47" spans="1:18">
      <c r="A47" t="s">
        <v>230</v>
      </c>
      <c r="B47" s="2" t="str">
        <f>Hyperlink("https://www.diodes.com/datasheet/download/PS508-509.pdf")</f>
        <v>https://www.diodes.com/datasheet/download/PS508-509.pdf</v>
      </c>
      <c r="C47" t="str">
        <f>Hyperlink("https://www.diodes.com/part/view/PS509","PS509")</f>
        <v>PS509</v>
      </c>
      <c r="D47" t="s">
        <v>231</v>
      </c>
      <c r="G47" t="s">
        <v>21</v>
      </c>
      <c r="H47" t="s">
        <v>232</v>
      </c>
      <c r="I47">
        <v>4</v>
      </c>
      <c r="J47" t="s">
        <v>42</v>
      </c>
      <c r="K47" t="s">
        <v>23</v>
      </c>
      <c r="M47" t="s">
        <v>43</v>
      </c>
      <c r="N47" t="s">
        <v>37</v>
      </c>
      <c r="P47" t="s">
        <v>233</v>
      </c>
      <c r="Q47" t="s">
        <v>228</v>
      </c>
      <c r="R47" t="s">
        <v>229</v>
      </c>
    </row>
    <row r="48" spans="1:18">
      <c r="A48" t="s">
        <v>234</v>
      </c>
      <c r="B48" s="2" t="str">
        <f>Hyperlink("https://www.diodes.com/datasheet/download/PSMUX1247.pdf")</f>
        <v>https://www.diodes.com/datasheet/download/PSMUX1247.pdf</v>
      </c>
      <c r="C48" t="str">
        <f>Hyperlink("https://www.diodes.com/part/view/PSMUX1247","PSMUX1247")</f>
        <v>PSMUX1247</v>
      </c>
      <c r="D48" t="s">
        <v>235</v>
      </c>
      <c r="G48" t="s">
        <v>21</v>
      </c>
      <c r="H48" t="s">
        <v>182</v>
      </c>
      <c r="J48">
        <v>1</v>
      </c>
      <c r="K48">
        <v>1</v>
      </c>
      <c r="M48" t="s">
        <v>43</v>
      </c>
      <c r="N48" t="s">
        <v>24</v>
      </c>
      <c r="O48">
        <v>1</v>
      </c>
      <c r="P48" t="s">
        <v>32</v>
      </c>
      <c r="Q48" t="s">
        <v>236</v>
      </c>
      <c r="R48" t="s">
        <v>223</v>
      </c>
    </row>
    <row r="49" spans="1:18">
      <c r="A49" t="s">
        <v>237</v>
      </c>
      <c r="B49" s="2" t="str">
        <f>Hyperlink("https://www.diodes.com/datasheet/download/PSMUX1248.pdf")</f>
        <v>https://www.diodes.com/datasheet/download/PSMUX1248.pdf</v>
      </c>
      <c r="C49" t="str">
        <f>Hyperlink("https://www.diodes.com/part/view/PSMUX1248","PSMUX1248")</f>
        <v>PSMUX1248</v>
      </c>
      <c r="D49" t="s">
        <v>235</v>
      </c>
      <c r="G49" t="s">
        <v>21</v>
      </c>
      <c r="H49" t="s">
        <v>182</v>
      </c>
      <c r="J49">
        <v>1</v>
      </c>
      <c r="K49">
        <v>1</v>
      </c>
      <c r="M49" t="s">
        <v>43</v>
      </c>
      <c r="N49" t="s">
        <v>24</v>
      </c>
      <c r="O49">
        <v>1</v>
      </c>
      <c r="P49" t="s">
        <v>32</v>
      </c>
      <c r="Q49" t="s">
        <v>236</v>
      </c>
      <c r="R49" t="s">
        <v>223</v>
      </c>
    </row>
    <row r="50" spans="1:18">
      <c r="A50" t="s">
        <v>238</v>
      </c>
      <c r="B50" s="2" t="str">
        <f>Hyperlink("https://www.diodes.com/datasheet/download/PSMUX136.pdf")</f>
        <v>https://www.diodes.com/datasheet/download/PSMUX136.pdf</v>
      </c>
      <c r="C50" t="str">
        <f>Hyperlink("https://www.diodes.com/part/view/PSMUX136","PSMUX136")</f>
        <v>PSMUX136</v>
      </c>
      <c r="D50" t="s">
        <v>239</v>
      </c>
      <c r="G50" t="s">
        <v>21</v>
      </c>
      <c r="H50" t="s">
        <v>30</v>
      </c>
      <c r="J50">
        <v>1</v>
      </c>
      <c r="K50">
        <v>2</v>
      </c>
      <c r="M50" t="s">
        <v>43</v>
      </c>
      <c r="N50" t="s">
        <v>24</v>
      </c>
      <c r="O50">
        <v>2</v>
      </c>
      <c r="P50" t="s">
        <v>32</v>
      </c>
      <c r="Q50">
        <v>3.3</v>
      </c>
      <c r="R50" t="s">
        <v>129</v>
      </c>
    </row>
    <row r="51" spans="1:18">
      <c r="A51" t="s">
        <v>240</v>
      </c>
      <c r="B51" s="2" t="str">
        <f>Hyperlink("https://www.diodes.com/datasheet/download/PSMUX154.pdf")</f>
        <v>https://www.diodes.com/datasheet/download/PSMUX154.pdf</v>
      </c>
      <c r="C51" t="str">
        <f>Hyperlink("https://www.diodes.com/part/view/PSMUX154","PSMUX154")</f>
        <v>PSMUX154</v>
      </c>
      <c r="D51" t="s">
        <v>241</v>
      </c>
      <c r="E51" t="s">
        <v>242</v>
      </c>
      <c r="G51" t="s">
        <v>21</v>
      </c>
      <c r="H51" t="s">
        <v>30</v>
      </c>
      <c r="J51" t="s">
        <v>42</v>
      </c>
      <c r="K51" t="s">
        <v>23</v>
      </c>
      <c r="L51" t="s">
        <v>23</v>
      </c>
      <c r="M51" t="s">
        <v>43</v>
      </c>
      <c r="N51" t="s">
        <v>24</v>
      </c>
      <c r="O51">
        <v>2</v>
      </c>
      <c r="P51" t="s">
        <v>32</v>
      </c>
      <c r="Q51" t="s">
        <v>243</v>
      </c>
      <c r="R51" t="s">
        <v>244</v>
      </c>
    </row>
  </sheetData>
  <autoFilter ref="A1:R51"/>
  <hyperlinks>
    <hyperlink ref="B2" r:id="rId_hyperlink_1" tooltip="https://www.diodes.com/datasheet/download/PI3A114-A.pdf" display="https://www.diodes.com/datasheet/download/PI3A114-A.pdf"/>
    <hyperlink ref="C2" r:id="rId_hyperlink_2" tooltip="PI3A114-A" display="PI3A114-A"/>
    <hyperlink ref="B3" r:id="rId_hyperlink_3" tooltip="https://www.diodes.com/datasheet/download/PI3A223.pdf" display="https://www.diodes.com/datasheet/download/PI3A223.pdf"/>
    <hyperlink ref="C3" r:id="rId_hyperlink_4" tooltip="PI3A223" display="PI3A223"/>
    <hyperlink ref="B4" r:id="rId_hyperlink_5" tooltip="https://www.diodes.com/datasheet/download/PI3A268C.pdf" display="https://www.diodes.com/datasheet/download/PI3A268C.pdf"/>
    <hyperlink ref="C4" r:id="rId_hyperlink_6" tooltip="PI3A268C" display="PI3A268C"/>
    <hyperlink ref="B5" r:id="rId_hyperlink_7" tooltip="https://www.diodes.com/datasheet/download/PI3A27518.pdf" display="https://www.diodes.com/datasheet/download/PI3A27518.pdf"/>
    <hyperlink ref="C5" r:id="rId_hyperlink_8" tooltip="PI3A27518" display="PI3A27518"/>
    <hyperlink ref="B6" r:id="rId_hyperlink_9" tooltip="https://www.diodes.com/datasheet/download/PI3A27518Q.pdf" display="https://www.diodes.com/datasheet/download/PI3A27518Q.pdf"/>
    <hyperlink ref="C6" r:id="rId_hyperlink_10" tooltip="PI3A27518Q" display="PI3A27518Q"/>
    <hyperlink ref="B7" r:id="rId_hyperlink_11" tooltip="https://www.diodes.com/datasheet/download/PI3A288.pdf" display="https://www.diodes.com/datasheet/download/PI3A288.pdf"/>
    <hyperlink ref="C7" r:id="rId_hyperlink_12" tooltip="PI3A288" display="PI3A288"/>
    <hyperlink ref="B8" r:id="rId_hyperlink_13" tooltip="https://www.diodes.com/datasheet/download/PI3A3899.pdf" display="https://www.diodes.com/datasheet/download/PI3A3899.pdf"/>
    <hyperlink ref="C8" r:id="rId_hyperlink_14" tooltip="PI3A3899" display="PI3A3899"/>
    <hyperlink ref="B9" r:id="rId_hyperlink_15" tooltip="https://www.diodes.com/datasheet/download/PI3A412.pdf" display="https://www.diodes.com/datasheet/download/PI3A412.pdf"/>
    <hyperlink ref="C9" r:id="rId_hyperlink_16" tooltip="PI3A412" display="PI3A412"/>
    <hyperlink ref="B10" r:id="rId_hyperlink_17" tooltip="https://www.diodes.com/datasheet/download/PI3A6386.pdf" display="https://www.diodes.com/datasheet/download/PI3A6386.pdf"/>
    <hyperlink ref="C10" r:id="rId_hyperlink_18" tooltip="PI3A6386" display="PI3A6386"/>
    <hyperlink ref="B11" r:id="rId_hyperlink_19" tooltip="https://www.diodes.com/databrief/download/PI3DBS12212A-brief.pdf" display="https://www.diodes.com/databrief/download/PI3DBS12212A-brief.pdf"/>
    <hyperlink ref="C11" r:id="rId_hyperlink_20" tooltip="PI3DBS12212A" display="PI3DBS12212A"/>
    <hyperlink ref="B12" r:id="rId_hyperlink_21" tooltip="https://www.diodes.com/databrief/download/PI3DBS12412A-brief.pdf" display="https://www.diodes.com/databrief/download/PI3DBS12412A-brief.pdf"/>
    <hyperlink ref="C12" r:id="rId_hyperlink_22" tooltip="PI3DBS12412A" display="PI3DBS12412A"/>
    <hyperlink ref="B13" r:id="rId_hyperlink_23" tooltip="https://www.diodes.com/datasheet/download/PI3PCIE2612-A.pdf" display="https://www.diodes.com/datasheet/download/PI3PCIE2612-A.pdf"/>
    <hyperlink ref="C13" r:id="rId_hyperlink_24" tooltip="PI3PCIE2612-A" display="PI3PCIE2612-A"/>
    <hyperlink ref="B14" r:id="rId_hyperlink_25" tooltip="https://www.diodes.com/datasheet/download/PI3PCIE3212.pdf" display="https://www.diodes.com/datasheet/download/PI3PCIE3212.pdf"/>
    <hyperlink ref="C14" r:id="rId_hyperlink_26" tooltip="PI3PCIE3212" display="PI3PCIE3212"/>
    <hyperlink ref="B15" r:id="rId_hyperlink_27" tooltip="https://www.diodes.com/datasheet/download/PI3PCIE3242A.pdf" display="https://www.diodes.com/datasheet/download/PI3PCIE3242A.pdf"/>
    <hyperlink ref="C15" r:id="rId_hyperlink_28" tooltip="PI3PCIE3242A" display="PI3PCIE3242A"/>
    <hyperlink ref="B16" r:id="rId_hyperlink_29" tooltip="https://www.diodes.com/datasheet/download/PI3PCIE3412A.pdf" display="https://www.diodes.com/datasheet/download/PI3PCIE3412A.pdf"/>
    <hyperlink ref="C16" r:id="rId_hyperlink_30" tooltip="PI3PCIE3412A" display="PI3PCIE3412A"/>
    <hyperlink ref="B17" r:id="rId_hyperlink_31" tooltip="https://www.diodes.com/datasheet/download/PI3PCIE3442A.pdf" display="https://www.diodes.com/datasheet/download/PI3PCIE3442A.pdf"/>
    <hyperlink ref="C17" r:id="rId_hyperlink_32" tooltip="PI3PCIE3442A" display="PI3PCIE3442A"/>
    <hyperlink ref="B18" r:id="rId_hyperlink_33" tooltip="https://www.diodes.com/databrief/download/PI3SSD1914-brief.pdf" display="https://www.diodes.com/databrief/download/PI3SSD1914-brief.pdf"/>
    <hyperlink ref="C18" r:id="rId_hyperlink_34" tooltip="PI3SSD1914" display="PI3SSD1914"/>
    <hyperlink ref="B19" r:id="rId_hyperlink_35" tooltip="https://www.diodes.com/datasheet/download/PI3USB102.pdf" display="https://www.diodes.com/datasheet/download/PI3USB102.pdf"/>
    <hyperlink ref="C19" r:id="rId_hyperlink_36" tooltip="PI3USB102" display="PI3USB102"/>
    <hyperlink ref="B20" r:id="rId_hyperlink_37" tooltip="https://www.diodes.com/datasheet/download/PI3USB102G.pdf" display="https://www.diodes.com/datasheet/download/PI3USB102G.pdf"/>
    <hyperlink ref="C20" r:id="rId_hyperlink_38" tooltip="PI3USB102G" display="PI3USB102G"/>
    <hyperlink ref="B21" r:id="rId_hyperlink_39" tooltip="https://www.diodes.com/datasheet/download/PI3USB103.pdf" display="https://www.diodes.com/datasheet/download/PI3USB103.pdf"/>
    <hyperlink ref="C21" r:id="rId_hyperlink_40" tooltip="PI3USB103" display="PI3USB103"/>
    <hyperlink ref="B22" r:id="rId_hyperlink_41" tooltip="https://www.diodes.com/datasheet/download/PI3USB14-A.pdf" display="https://www.diodes.com/datasheet/download/PI3USB14-A.pdf"/>
    <hyperlink ref="C22" r:id="rId_hyperlink_42" tooltip="PI3USB14-A" display="PI3USB14-A"/>
    <hyperlink ref="B23" r:id="rId_hyperlink_43" tooltip="https://www.diodes.com/datasheet/download/PI3USB3000.pdf" display="https://www.diodes.com/datasheet/download/PI3USB3000.pdf"/>
    <hyperlink ref="C23" r:id="rId_hyperlink_44" tooltip="PI3USB3000" display="PI3USB3000"/>
    <hyperlink ref="B24" r:id="rId_hyperlink_45" tooltip="https://www.diodes.com/datasheet/download/PI3USB302-A.pdf" display="https://www.diodes.com/datasheet/download/PI3USB302-A.pdf"/>
    <hyperlink ref="C24" r:id="rId_hyperlink_46" tooltip="PI3USB302-A" display="PI3USB302-A"/>
    <hyperlink ref="B25" r:id="rId_hyperlink_47" tooltip="https://www.diodes.com/datasheet/download/PI3USB3031.pdf" display="https://www.diodes.com/datasheet/download/PI3USB3031.pdf"/>
    <hyperlink ref="C25" r:id="rId_hyperlink_48" tooltip="PI3USB3031" display="PI3USB3031"/>
    <hyperlink ref="B26" r:id="rId_hyperlink_49" tooltip="https://www.diodes.com/datasheet/download/PI3USB4000D.pdf" display="https://www.diodes.com/datasheet/download/PI3USB4000D.pdf"/>
    <hyperlink ref="C26" r:id="rId_hyperlink_50" tooltip="PI3USB4000D" display="PI3USB4000D"/>
    <hyperlink ref="B27" r:id="rId_hyperlink_51" tooltip="https://www.diodes.com/datasheet/download/PI3USB4000DQ.pdf" display="https://www.diodes.com/datasheet/download/PI3USB4000DQ.pdf"/>
    <hyperlink ref="C27" r:id="rId_hyperlink_52" tooltip="PI3USB4000DQ" display="PI3USB4000DQ"/>
    <hyperlink ref="B28" r:id="rId_hyperlink_53" tooltip="https://www.diodes.com/datasheet/download/PI3USB4002A.pdf" display="https://www.diodes.com/datasheet/download/PI3USB4002A.pdf"/>
    <hyperlink ref="C28" r:id="rId_hyperlink_54" tooltip="PI3USB4002A" display="PI3USB4002A"/>
    <hyperlink ref="B29" r:id="rId_hyperlink_55" tooltip="https://www.diodes.com/datasheet/download/PI3USB4002AQ.pdf" display="https://www.diodes.com/datasheet/download/PI3USB4002AQ.pdf"/>
    <hyperlink ref="C29" r:id="rId_hyperlink_56" tooltip="PI3USB4002AQ" display="PI3USB4002AQ"/>
    <hyperlink ref="B30" r:id="rId_hyperlink_57" tooltip="https://www.diodes.com/datasheet/download/PI3USB42.pdf" display="https://www.diodes.com/datasheet/download/PI3USB42.pdf"/>
    <hyperlink ref="C30" r:id="rId_hyperlink_58" tooltip="PI3USB42" display="PI3USB42"/>
    <hyperlink ref="B31" r:id="rId_hyperlink_59" tooltip="https://www.diodes.com/datasheet/download/PI3V312.pdf" display="https://www.diodes.com/datasheet/download/PI3V312.pdf"/>
    <hyperlink ref="C31" r:id="rId_hyperlink_60" tooltip="PI3V312" display="PI3V312"/>
    <hyperlink ref="B32" r:id="rId_hyperlink_61" tooltip="https://www.diodes.com/datasheet/download/PI3V713.pdf" display="https://www.diodes.com/datasheet/download/PI3V713.pdf"/>
    <hyperlink ref="C32" r:id="rId_hyperlink_62" tooltip="PI3V713" display="PI3V713"/>
    <hyperlink ref="B33" r:id="rId_hyperlink_63" tooltip="https://www.diodes.com/datasheet/download/PI3V713-A.pdf" display="https://www.diodes.com/datasheet/download/PI3V713-A.pdf"/>
    <hyperlink ref="C33" r:id="rId_hyperlink_64" tooltip="PI3V713-A" display="PI3V713-A"/>
    <hyperlink ref="B34" r:id="rId_hyperlink_65" tooltip="https://www.diodes.com/datasheet/download/PI5A100.pdf" display="https://www.diodes.com/datasheet/download/PI5A100.pdf"/>
    <hyperlink ref="C34" r:id="rId_hyperlink_66" tooltip="PI5A100" display="PI5A100"/>
    <hyperlink ref="B35" r:id="rId_hyperlink_67" tooltip="https://www.diodes.com/datasheet/download/PI5A124.pdf" display="https://www.diodes.com/datasheet/download/PI5A124.pdf"/>
    <hyperlink ref="C35" r:id="rId_hyperlink_68" tooltip="PI5A124" display="PI5A124"/>
    <hyperlink ref="B36" r:id="rId_hyperlink_69" tooltip="https://www.diodes.com/datasheet/download/PI5A23157.pdf" display="https://www.diodes.com/datasheet/download/PI5A23157.pdf"/>
    <hyperlink ref="C36" r:id="rId_hyperlink_70" tooltip="PI5A23157" display="PI5A23157"/>
    <hyperlink ref="B37" r:id="rId_hyperlink_71" tooltip="https://www.diodes.com/datasheet/download/PI5A3157.pdf" display="https://www.diodes.com/datasheet/download/PI5A3157.pdf"/>
    <hyperlink ref="C37" r:id="rId_hyperlink_72" tooltip="PI5A3157" display="PI5A3157"/>
    <hyperlink ref="B38" r:id="rId_hyperlink_73" tooltip="https://www.diodes.com/datasheet/download/PI5A3157B.pdf" display="https://www.diodes.com/datasheet/download/PI5A3157B.pdf"/>
    <hyperlink ref="C38" r:id="rId_hyperlink_74" tooltip="PI5A3157B" display="PI5A3157B"/>
    <hyperlink ref="B39" r:id="rId_hyperlink_75" tooltip="https://www.diodes.com/datasheet/download/PI5A3166.pdf" display="https://www.diodes.com/datasheet/download/PI5A3166.pdf"/>
    <hyperlink ref="C39" r:id="rId_hyperlink_76" tooltip="PI5A3166" display="PI5A3166"/>
    <hyperlink ref="B40" r:id="rId_hyperlink_77" tooltip="https://www.diodes.com/datasheet/download/PI5A3167C.pdf" display="https://www.diodes.com/datasheet/download/PI5A3167C.pdf"/>
    <hyperlink ref="C40" r:id="rId_hyperlink_78" tooltip="PI5A3167C" display="PI5A3167C"/>
    <hyperlink ref="B41" r:id="rId_hyperlink_79" tooltip="https://www.diodes.com/datasheet/download/PI5A392A.pdf" display="https://www.diodes.com/datasheet/download/PI5A392A.pdf"/>
    <hyperlink ref="C41" r:id="rId_hyperlink_80" tooltip="PI5A392A" display="PI5A392A"/>
    <hyperlink ref="B42" r:id="rId_hyperlink_81" tooltip="https://www.diodes.com/datasheet/download/PI5A4157.pdf" display="https://www.diodes.com/datasheet/download/PI5A4157.pdf"/>
    <hyperlink ref="C42" r:id="rId_hyperlink_82" tooltip="PI5A4157" display="PI5A4157"/>
    <hyperlink ref="B43" r:id="rId_hyperlink_83" tooltip="https://www.diodes.com/datasheet/download/PI5A4599B.pdf" display="https://www.diodes.com/datasheet/download/PI5A4599B.pdf"/>
    <hyperlink ref="C43" r:id="rId_hyperlink_84" tooltip="PI5A4599B" display="PI5A4599B"/>
    <hyperlink ref="B44" r:id="rId_hyperlink_85" tooltip="https://www.diodes.com/datasheet/download/PI5L200.pdf" display="https://www.diodes.com/datasheet/download/PI5L200.pdf"/>
    <hyperlink ref="C44" r:id="rId_hyperlink_86" tooltip="PI5L200" display="PI5L200"/>
    <hyperlink ref="B45" r:id="rId_hyperlink_87" tooltip="https://www.diodes.com/datasheet/download/PS4157N.pdf" display="https://www.diodes.com/datasheet/download/PS4157N.pdf"/>
    <hyperlink ref="C45" r:id="rId_hyperlink_88" tooltip="PS4157N" display="PS4157N"/>
    <hyperlink ref="B46" r:id="rId_hyperlink_89" tooltip="https://www.diodes.com/datasheet/download/PS508-509.pdf" display="https://www.diodes.com/datasheet/download/PS508-509.pdf"/>
    <hyperlink ref="C46" r:id="rId_hyperlink_90" tooltip="PS508" display="PS508"/>
    <hyperlink ref="B47" r:id="rId_hyperlink_91" tooltip="https://www.diodes.com/datasheet/download/PS508-509.pdf" display="https://www.diodes.com/datasheet/download/PS508-509.pdf"/>
    <hyperlink ref="C47" r:id="rId_hyperlink_92" tooltip="PS509" display="PS509"/>
    <hyperlink ref="B48" r:id="rId_hyperlink_93" tooltip="https://www.diodes.com/datasheet/download/PSMUX1247.pdf" display="https://www.diodes.com/datasheet/download/PSMUX1247.pdf"/>
    <hyperlink ref="C48" r:id="rId_hyperlink_94" tooltip="PSMUX1247" display="PSMUX1247"/>
    <hyperlink ref="B49" r:id="rId_hyperlink_95" tooltip="https://www.diodes.com/datasheet/download/PSMUX1248.pdf" display="https://www.diodes.com/datasheet/download/PSMUX1248.pdf"/>
    <hyperlink ref="C49" r:id="rId_hyperlink_96" tooltip="PSMUX1248" display="PSMUX1248"/>
    <hyperlink ref="B50" r:id="rId_hyperlink_97" tooltip="https://www.diodes.com/datasheet/download/PSMUX136.pdf" display="https://www.diodes.com/datasheet/download/PSMUX136.pdf"/>
    <hyperlink ref="C50" r:id="rId_hyperlink_98" tooltip="PSMUX136" display="PSMUX136"/>
    <hyperlink ref="B51" r:id="rId_hyperlink_99" tooltip="https://www.diodes.com/datasheet/download/PSMUX154.pdf" display="https://www.diodes.com/datasheet/download/PSMUX154.pdf"/>
    <hyperlink ref="C51" r:id="rId_hyperlink_100" tooltip="PSMUX154" display="PSMUX15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2024-10-19T09:09:41-05:00</dcterms:created>
  <dcterms:modified xsi:type="dcterms:W3CDTF">2024-10-19T09:09:41-05:00</dcterms:modified>
  <dc:title>Untitled Spreadsheet</dc:title>
  <dc:description/>
  <dc:subject/>
  <cp:keywords/>
  <cp:category/>
</cp:coreProperties>
</file>