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'Worksheet'!$A$1:$O$28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<sst xmlns="http://schemas.openxmlformats.org/spreadsheetml/2006/main" uniqueCount="133">
  <si>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Part Number</t>
  </si>
  <si>
    <t>Datasheet or Product Brief</t>
  </si>
  <si>
    <t>Product Page</t>
  </si>
  <si>
    <t>Description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</si>
  <si>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</si>
  <si>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</si>
  <si>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Translation From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</si>
  <si>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Translation To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</si>
  <si>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 Signal Rate</t>
    </r>
  </si>
  <si>
    <r>
      <rPr>
        <rFont val="Arial"/>
        <b val="true"/>
        <i val="false"/>
        <strike val="false"/>
        <color rgb="FF000000"/>
        <sz val="8"/>
        <u val="none"/>
      </rPr>
      <t xml:space="preserve">Bits Needed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</si>
  <si>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Auto Direction Sensing?</t>
    </r>
  </si>
  <si>
    <r>
      <rPr>
        <rFont val="Arial"/>
        <b val="true"/>
        <i val="false"/>
        <strike val="false"/>
        <color rgb="FF000000"/>
        <sz val="8"/>
        <u val="none"/>
      </rPr>
      <t xml:space="preserve">Shift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</si>
  <si>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Prop Delay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</si>
  <si>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</si>
  <si>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</si>
  <si>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LSF0102</t>
  </si>
  <si>
    <t>2-Bits Bidirectional Level Translator, Open-Drain and Push-Pull Applications</t>
  </si>
  <si>
    <t>Standard</t>
  </si>
  <si>
    <t>0.65 to 4.5</t>
  </si>
  <si>
    <t>1.8 to 5.5</t>
  </si>
  <si>
    <t>100MHz</t>
  </si>
  <si>
    <t>Yes</t>
  </si>
  <si>
    <t>Bi-Directional</t>
  </si>
  <si>
    <t>N/A</t>
  </si>
  <si>
    <t>-40 to 85</t>
  </si>
  <si>
    <t>SOT28, SSOP-8, VSSOP-8, X2-DFN1410-8</t>
  </si>
  <si>
    <t>LSF0204</t>
  </si>
  <si>
    <t>4-Bit Bi-Directional Level Translator Open-Drain and Push-Pull Applications</t>
  </si>
  <si>
    <t>0.8 to 4.5</t>
  </si>
  <si>
    <t>-40 to 125</t>
  </si>
  <si>
    <t>TSSOP-14, U-QFN1720-12 (Type CJ), V-QFN3535-14 (Type CJ)</t>
  </si>
  <si>
    <t>LXS0102</t>
  </si>
  <si>
    <t>2-Bit Bi-Directional Level Shifter with Automatic Sensing &amp; Ultra Tiny Package</t>
  </si>
  <si>
    <t>1.65 to 3.6</t>
  </si>
  <si>
    <t>2.3 to 5.5</t>
  </si>
  <si>
    <t>24MHz</t>
  </si>
  <si>
    <t>CSP (GBA8), SSOP-8, VSSOP-8, X1-WLB1909-8, X1DFN (HK8)</t>
  </si>
  <si>
    <t>LXS0104</t>
  </si>
  <si>
    <t>4-Bit Bidirectional Level Shifter with Automatic Sensing &amp; Ultra Tiny Package</t>
  </si>
  <si>
    <t>TQFN (ZB14)  MSL1 __, TSSOP (L14)  MSL1  Sn, U-WLB1914-12 (GAB12)</t>
  </si>
  <si>
    <t>LXS0108</t>
  </si>
  <si>
    <t>8-Bit Bi-Directional Level Shifter with Automatic Direction Sensing for Push-Pull and Open-Drain Applications</t>
  </si>
  <si>
    <t>1.2 to 3.6</t>
  </si>
  <si>
    <t>1.65 to 5.5</t>
  </si>
  <si>
    <t>110Mbps</t>
  </si>
  <si>
    <t>TSSOP-20, W-QFN3545-20 (ZH20), TSSOP (L20)  MSL1  Sn</t>
  </si>
  <si>
    <t>LXS0108Q</t>
  </si>
  <si>
    <t>Automotive 8-Bit Bi-Directional Level Shifter with Automatic Direction Sensing for Push-Pull and Open-Drain Applications</t>
  </si>
  <si>
    <t>Automotive</t>
  </si>
  <si>
    <t>TSSOP-20, TSSOP (L20)  MSL1  Sn</t>
  </si>
  <si>
    <t>PI3CLS9606</t>
  </si>
  <si>
    <t>Dual Bidirectional I3C/I2C-bus Voltage-level Translator</t>
  </si>
  <si>
    <t>0.72 to 1.98</t>
  </si>
  <si>
    <t>52MHz</t>
  </si>
  <si>
    <t>X1DFN (HK8)</t>
  </si>
  <si>
    <t>PI4ULS3V204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</si>
  <si>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</si>
  <si>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</si>
  <si>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</si>
  <si>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</si>
  <si>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PI4ULS3V304A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</si>
  <si>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</si>
  <si>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</si>
  <si>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</si>
  <si>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</si>
  <si>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</si>
  <si>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PI4ULS3V304AQ</t>
  </si>
  <si>
    <t>Automotive-Compliant 140Mb/s Bi-directional Level Translator for Push-Pull Applications</t>
  </si>
  <si>
    <t>0.9 to 2.0</t>
  </si>
  <si>
    <t>PI4ULS3V4857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</si>
  <si>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</si>
  <si>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</si>
  <si>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</si>
  <si>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</si>
  <si>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</si>
  <si>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PI4ULS3V504A</t>
  </si>
  <si>
    <t>280Mb/s Bi-directional Level Translator for Push-Pull Applications</t>
  </si>
  <si>
    <t>PI4ULS5V104</t>
  </si>
  <si>
    <t>4-Bit Automatic Direction Sensing Voltage Translator</t>
  </si>
  <si>
    <t>100Mbps</t>
  </si>
  <si>
    <t>CSP (GA12) MSL1 BGA, TQFN (ZB14)  MSL1 __</t>
  </si>
  <si>
    <t>PI4ULS5V106</t>
  </si>
  <si>
    <t>6-Bit Bi-direction Level Shifter for Open-Drain and Push-Pull Application</t>
  </si>
  <si>
    <t>0.95 to 3.3</t>
  </si>
  <si>
    <t>1.8 to 5</t>
  </si>
  <si>
    <t>U-QFN3030-16 (ZHD16) MSL1 PPF</t>
  </si>
  <si>
    <t>PI4ULS5V108</t>
  </si>
  <si>
    <t>8-Bit Bi-direction Level Shifter for Open-Drain and Push-Pull Application</t>
  </si>
  <si>
    <t>TSSOP (L20)  MSL1  Sn, V-QFN4525-20, VQFN (ZBA20) MSL1</t>
  </si>
  <si>
    <t>PI4ULS5V108Q</t>
  </si>
  <si>
    <t>Automotive-Compliant 8-Bit Bi-directional Level Shifter for Open-Drain and Push-Pull Application</t>
  </si>
  <si>
    <t>TSSOP-20</t>
  </si>
  <si>
    <t>PI4ULS5V201</t>
  </si>
  <si>
    <t>1-Bit Bi-Directional Level Shifter with Automatic Sensing</t>
  </si>
  <si>
    <t>1.2 to 5.5</t>
  </si>
  <si>
    <t>2Mbps -Open Drain, 20Mbps -Push Pull</t>
  </si>
  <si>
    <t xml:space="preserve">SOT23 (TA6)  MSL1  Sn, UDFN (XV8) MSL1 </t>
  </si>
  <si>
    <t>PI4ULS5V202</t>
  </si>
  <si>
    <t>2-Bit Bi-Directional Level Shifter w/ Ultra Tiny Package</t>
  </si>
  <si>
    <t xml:space="preserve">MSOP (U8)  MSL1 Sn, UDFN (XV8) MSL1 </t>
  </si>
  <si>
    <t>PI4ULS5V202Q</t>
  </si>
  <si>
    <t>Automotive-Compliant 2-Bit Bi-directional Level Shifter with Automatic Sensing &amp; Ultra Tiny Package</t>
  </si>
  <si>
    <t>20Mb/s</t>
  </si>
  <si>
    <t>MSOP (U8)  MSL1 Sn</t>
  </si>
  <si>
    <t>PI4ULS5V212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</si>
  <si>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</si>
  <si>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</si>
  <si>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</si>
  <si>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</si>
  <si>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</si>
  <si>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PI6ULS5V9306</t>
  </si>
  <si>
    <t>Dual Bi-Directional I2C-bus and SMBus Voltage-Level Translator</t>
  </si>
  <si>
    <t>1.2 to 3.3</t>
  </si>
  <si>
    <t>400kHz</t>
  </si>
  <si>
    <t>MSOP (U8)  MSL1 Sn, SOIC (W8)  MSL1  Sn, SOT28, SSOP-8, TDFN (ZE8)  MSL1 Sn, VSSOP-8, X1DFN (HK8)</t>
  </si>
  <si>
    <t>PI6ULS5V9509</t>
  </si>
  <si>
    <t>Level Translating I2C-Bus/SMBus Repeater with Tiny Package</t>
  </si>
  <si>
    <t>1.0 to 5.5</t>
  </si>
  <si>
    <t>3.0 to 5.5</t>
  </si>
  <si>
    <t>MSOP (U8)  MSL1 Sn, SOIC (W8)  MSL1  Sn, UQFN (XT8) MSL1 PPF</t>
  </si>
  <si>
    <t>PI6ULS5V9511A</t>
  </si>
  <si>
    <t>Hot Swappable I2C-bus and SMBus Buffer</t>
  </si>
  <si>
    <t>0.8 to 5.5</t>
  </si>
  <si>
    <t>MSOP (UE8)  MSL1  Sn, MSOP-8, SO-8, SOIC (W8)  MSL1  Sn, U-DFN2030-8, UDFN ( ZW8 ) MSL 1 PPF</t>
  </si>
  <si>
    <t>PI6ULS5V9511B</t>
  </si>
  <si>
    <t>MSOP (U8)  MSL1 Sn, MSOP-8, SOIC (W8)  MSL1  Sn, SO-8</t>
  </si>
  <si>
    <t>PI6ULS5V9515A</t>
  </si>
  <si>
    <t>I2C Bus/SMBus Repeater</t>
  </si>
  <si>
    <t>2.3 to 3.6</t>
  </si>
  <si>
    <t>MSOP (U8)  MSL1 Sn, SOIC (W8)  MSL1  Sn, TDFN (ZE8)  MSL1 Sn</t>
  </si>
  <si>
    <t>PI6ULS5V9617A</t>
  </si>
  <si>
    <t>PI6ULS5V9617C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</si>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</sst>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LSF0102.pdf" TargetMode="External"/><Relationship Id="rId_hyperlink_2" Type="http://schemas.openxmlformats.org/officeDocument/2006/relationships/hyperlink" Target="https://www.diodes.com/part/view/LSF0102" TargetMode="External"/><Relationship Id="rId_hyperlink_3" Type="http://schemas.openxmlformats.org/officeDocument/2006/relationships/hyperlink" Target="https://www.diodes.com/assets/Datasheets/LSF0204.pdf" TargetMode="External"/><Relationship Id="rId_hyperlink_4" Type="http://schemas.openxmlformats.org/officeDocument/2006/relationships/hyperlink" Target="https://www.diodes.com/part/view/LSF0204" TargetMode="External"/><Relationship Id="rId_hyperlink_5" Type="http://schemas.openxmlformats.org/officeDocument/2006/relationships/hyperlink" Target="https://www.diodes.com/assets/Datasheets/LXS0102.pdf" TargetMode="External"/><Relationship Id="rId_hyperlink_6" Type="http://schemas.openxmlformats.org/officeDocument/2006/relationships/hyperlink" Target="https://www.diodes.com/part/view/LXS0102" TargetMode="External"/><Relationship Id="rId_hyperlink_7" Type="http://schemas.openxmlformats.org/officeDocument/2006/relationships/hyperlink" Target="https://www.diodes.com/assets/Datasheets/LXS0104.pdf" TargetMode="External"/><Relationship Id="rId_hyperlink_8" Type="http://schemas.openxmlformats.org/officeDocument/2006/relationships/hyperlink" Target="https://www.diodes.com/part/view/LXS0104" TargetMode="External"/><Relationship Id="rId_hyperlink_9" Type="http://schemas.openxmlformats.org/officeDocument/2006/relationships/hyperlink" Target="https://www.diodes.com/assets/Datasheets/LXS0108.pdf" TargetMode="External"/><Relationship Id="rId_hyperlink_10" Type="http://schemas.openxmlformats.org/officeDocument/2006/relationships/hyperlink" Target="https://www.diodes.com/part/view/LXS0108" TargetMode="External"/><Relationship Id="rId_hyperlink_11" Type="http://schemas.openxmlformats.org/officeDocument/2006/relationships/hyperlink" Target="https://www.diodes.com/assets/Datasheets/LXS0108Q.pdf" TargetMode="External"/><Relationship Id="rId_hyperlink_12" Type="http://schemas.openxmlformats.org/officeDocument/2006/relationships/hyperlink" Target="https://www.diodes.com/part/view/LXS0108Q" TargetMode="External"/><Relationship Id="rId_hyperlink_13" Type="http://schemas.openxmlformats.org/officeDocument/2006/relationships/hyperlink" Target="https://www.diodes.com/assets/Datasheets/PI3CLS9606.pdf" TargetMode="External"/><Relationship Id="rId_hyperlink_14" Type="http://schemas.openxmlformats.org/officeDocument/2006/relationships/hyperlink" Target="https://www.diodes.com/part/view/PI3CLS9606" TargetMode="External"/><Relationship Id="rId_hyperlink_15" Type="http://schemas.openxmlformats.org/officeDocument/2006/relationships/hyperlink" Target="https://www.diodes.com/assets/Datasheets/PI4ULS3V204.pdf" TargetMode="External"/><Relationship Id="rId_hyperlink_16" Type="http://schemas.openxmlformats.org/officeDocument/2006/relationships/hyperlink" Target="https://www.diodes.com/part/view/PI4ULS3V204" TargetMode="External"/><Relationship Id="rId_hyperlink_17" Type="http://schemas.openxmlformats.org/officeDocument/2006/relationships/hyperlink" Target="https://www.diodes.com/assets/Datasheets/PI4ULS3V304A.pdf" TargetMode="External"/><Relationship Id="rId_hyperlink_18" Type="http://schemas.openxmlformats.org/officeDocument/2006/relationships/hyperlink" Target="https://www.diodes.com/part/view/PI4ULS3V304A" TargetMode="External"/><Relationship Id="rId_hyperlink_19" Type="http://schemas.openxmlformats.org/officeDocument/2006/relationships/hyperlink" Target="https://www.diodes.com/assets/Datasheets/PI4ULS3V304AQ.pdf" TargetMode="External"/><Relationship Id="rId_hyperlink_20" Type="http://schemas.openxmlformats.org/officeDocument/2006/relationships/hyperlink" Target="https://www.diodes.com/part/view/PI4ULS3V304AQ" TargetMode="External"/><Relationship Id="rId_hyperlink_21" Type="http://schemas.openxmlformats.org/officeDocument/2006/relationships/hyperlink" Target="https://www.diodes.com/assets/Datasheets/PI4ULS3V4857.pdf" TargetMode="External"/><Relationship Id="rId_hyperlink_22" Type="http://schemas.openxmlformats.org/officeDocument/2006/relationships/hyperlink" Target="https://www.diodes.com/part/view/PI4ULS3V4857" TargetMode="External"/><Relationship Id="rId_hyperlink_23" Type="http://schemas.openxmlformats.org/officeDocument/2006/relationships/hyperlink" Target="https://www.diodes.com/assets/Datasheets/PI4ULS3V504A.pdf" TargetMode="External"/><Relationship Id="rId_hyperlink_24" Type="http://schemas.openxmlformats.org/officeDocument/2006/relationships/hyperlink" Target="https://www.diodes.com/part/view/PI4ULS3V504A" TargetMode="External"/><Relationship Id="rId_hyperlink_25" Type="http://schemas.openxmlformats.org/officeDocument/2006/relationships/hyperlink" Target="https://www.diodes.com/assets/Datasheets/PI4ULS5V104.pdf" TargetMode="External"/><Relationship Id="rId_hyperlink_26" Type="http://schemas.openxmlformats.org/officeDocument/2006/relationships/hyperlink" Target="https://www.diodes.com/part/view/PI4ULS5V104" TargetMode="External"/><Relationship Id="rId_hyperlink_27" Type="http://schemas.openxmlformats.org/officeDocument/2006/relationships/hyperlink" Target="https://www.diodes.com/assets/Datasheets/PI4ULS5V106.pdf" TargetMode="External"/><Relationship Id="rId_hyperlink_28" Type="http://schemas.openxmlformats.org/officeDocument/2006/relationships/hyperlink" Target="https://www.diodes.com/part/view/PI4ULS5V106" TargetMode="External"/><Relationship Id="rId_hyperlink_29" Type="http://schemas.openxmlformats.org/officeDocument/2006/relationships/hyperlink" Target="https://www.diodes.com/assets/Datasheets/PI4ULS5V108.pdf" TargetMode="External"/><Relationship Id="rId_hyperlink_30" Type="http://schemas.openxmlformats.org/officeDocument/2006/relationships/hyperlink" Target="https://www.diodes.com/part/view/PI4ULS5V108" TargetMode="External"/><Relationship Id="rId_hyperlink_31" Type="http://schemas.openxmlformats.org/officeDocument/2006/relationships/hyperlink" Target="https://www.diodes.com/assets/Datasheets/PI4ULS5V108Q.pdf" TargetMode="External"/><Relationship Id="rId_hyperlink_32" Type="http://schemas.openxmlformats.org/officeDocument/2006/relationships/hyperlink" Target="https://www.diodes.com/part/view/PI4ULS5V108Q" TargetMode="External"/><Relationship Id="rId_hyperlink_33" Type="http://schemas.openxmlformats.org/officeDocument/2006/relationships/hyperlink" Target="https://www.diodes.com/assets/Datasheets/PI4ULS5V201.pdf" TargetMode="External"/><Relationship Id="rId_hyperlink_34" Type="http://schemas.openxmlformats.org/officeDocument/2006/relationships/hyperlink" Target="https://www.diodes.com/part/view/PI4ULS5V201" TargetMode="External"/><Relationship Id="rId_hyperlink_35" Type="http://schemas.openxmlformats.org/officeDocument/2006/relationships/hyperlink" Target="https://www.diodes.com/assets/Datasheets/PI4ULS5V202.pdf" TargetMode="External"/><Relationship Id="rId_hyperlink_36" Type="http://schemas.openxmlformats.org/officeDocument/2006/relationships/hyperlink" Target="https://www.diodes.com/part/view/PI4ULS5V202" TargetMode="External"/><Relationship Id="rId_hyperlink_37" Type="http://schemas.openxmlformats.org/officeDocument/2006/relationships/hyperlink" Target="https://www.diodes.com/assets/Datasheets/PI4ULS5V202Q.pdf" TargetMode="External"/><Relationship Id="rId_hyperlink_38" Type="http://schemas.openxmlformats.org/officeDocument/2006/relationships/hyperlink" Target="https://www.diodes.com/part/view/PI4ULS5V202Q" TargetMode="External"/><Relationship Id="rId_hyperlink_39" Type="http://schemas.openxmlformats.org/officeDocument/2006/relationships/hyperlink" Target="https://www.diodes.com/assets/Datasheets/PI4ULS5V212.pdf" TargetMode="External"/><Relationship Id="rId_hyperlink_40" Type="http://schemas.openxmlformats.org/officeDocument/2006/relationships/hyperlink" Target="https://www.diodes.com/part/view/PI4ULS5V212" TargetMode="External"/><Relationship Id="rId_hyperlink_41" Type="http://schemas.openxmlformats.org/officeDocument/2006/relationships/hyperlink" Target="https://www.diodes.com/assets/Datasheets/PI6ULS5V9306.pdf" TargetMode="External"/><Relationship Id="rId_hyperlink_42" Type="http://schemas.openxmlformats.org/officeDocument/2006/relationships/hyperlink" Target="https://www.diodes.com/part/view/PI6ULS5V9306" TargetMode="External"/><Relationship Id="rId_hyperlink_43" Type="http://schemas.openxmlformats.org/officeDocument/2006/relationships/hyperlink" Target="https://www.diodes.com/assets/Datasheets/PI6ULS5V9509.pdf" TargetMode="External"/><Relationship Id="rId_hyperlink_44" Type="http://schemas.openxmlformats.org/officeDocument/2006/relationships/hyperlink" Target="https://www.diodes.com/part/view/PI6ULS5V9509" TargetMode="External"/><Relationship Id="rId_hyperlink_45" Type="http://schemas.openxmlformats.org/officeDocument/2006/relationships/hyperlink" Target="https://www.diodes.com/assets/Datasheets/PI6ULS5V9511A.pdf" TargetMode="External"/><Relationship Id="rId_hyperlink_46" Type="http://schemas.openxmlformats.org/officeDocument/2006/relationships/hyperlink" Target="https://www.diodes.com/part/view/PI6ULS5V9511A" TargetMode="External"/><Relationship Id="rId_hyperlink_47" Type="http://schemas.openxmlformats.org/officeDocument/2006/relationships/hyperlink" Target="https://www.diodes.com/assets/Datasheets/PI6ULS5V9511B.pdf" TargetMode="External"/><Relationship Id="rId_hyperlink_48" Type="http://schemas.openxmlformats.org/officeDocument/2006/relationships/hyperlink" Target="https://www.diodes.com/part/view/PI6ULS5V9511B" TargetMode="External"/><Relationship Id="rId_hyperlink_49" Type="http://schemas.openxmlformats.org/officeDocument/2006/relationships/hyperlink" Target="https://www.diodes.com/assets/Datasheets/PI6ULS5V9515A.pdf" TargetMode="External"/><Relationship Id="rId_hyperlink_50" Type="http://schemas.openxmlformats.org/officeDocument/2006/relationships/hyperlink" Target="https://www.diodes.com/part/view/PI6ULS5V9515A" TargetMode="External"/><Relationship Id="rId_hyperlink_51" Type="http://schemas.openxmlformats.org/officeDocument/2006/relationships/hyperlink" Target="https://www.diodes.com/assets/Datasheets/PI6ULS5V9617A.pdf" TargetMode="External"/><Relationship Id="rId_hyperlink_52" Type="http://schemas.openxmlformats.org/officeDocument/2006/relationships/hyperlink" Target="https://www.diodes.com/part/view/PI6ULS5V9617A" TargetMode="External"/><Relationship Id="rId_hyperlink_53" Type="http://schemas.openxmlformats.org/officeDocument/2006/relationships/hyperlink" Target="https://www.diodes.com/assets/Datasheets/PI6ULS5V9617C.pdf" TargetMode="External"/><Relationship Id="rId_hyperlink_54" Type="http://schemas.openxmlformats.org/officeDocument/2006/relationships/hyperlink" Target="https://www.diodes.com/part/view/PI6ULS5V961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2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Translation From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Translation To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 Signal Rate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Bits Needed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Auto Direction Sensing?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Shift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Prop Delay (ns)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Hyperlink("https://www.diodes.com/assets/Datasheets/LSF0102.pdf")</f>
        <v>https://www.diodes.com/assets/Datasheets/LSF0102.pdf</v>
      </c>
      <c r="C2" t="str">
        <f>Hyperlink("https://www.diodes.com/part/view/LSF0102","LSF0102")</f>
        <v>LSF0102</v>
      </c>
      <c r="D2" t="s">
        <v>16</v>
      </c>
      <c r="F2" t="s">
        <v>17</v>
      </c>
      <c r="G2" t="s">
        <v>18</v>
      </c>
      <c r="H2" t="s">
        <v>19</v>
      </c>
      <c r="I2" t="s">
        <v>20</v>
      </c>
      <c r="J2">
        <v>2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</row>
    <row r="3" spans="1:15">
      <c r="A3" t="s">
        <v>26</v>
      </c>
      <c r="B3" s="2" t="str">
        <f>Hyperlink("https://www.diodes.com/assets/Datasheets/LSF0204.pdf")</f>
        <v>https://www.diodes.com/assets/Datasheets/LSF0204.pdf</v>
      </c>
      <c r="C3" t="str">
        <f>Hyperlink("https://www.diodes.com/part/view/LSF0204","LSF0204")</f>
        <v>LSF0204</v>
      </c>
      <c r="D3" t="s">
        <v>27</v>
      </c>
      <c r="F3" t="s">
        <v>17</v>
      </c>
      <c r="G3" t="s">
        <v>28</v>
      </c>
      <c r="H3" t="s">
        <v>19</v>
      </c>
      <c r="I3" t="s">
        <v>20</v>
      </c>
      <c r="J3">
        <v>4</v>
      </c>
      <c r="K3" t="s">
        <v>21</v>
      </c>
      <c r="L3" t="s">
        <v>22</v>
      </c>
      <c r="M3">
        <v>0.9</v>
      </c>
      <c r="N3" t="s">
        <v>29</v>
      </c>
      <c r="O3" t="s">
        <v>30</v>
      </c>
    </row>
    <row r="4" spans="1:15">
      <c r="A4" t="s">
        <v>31</v>
      </c>
      <c r="B4" s="2" t="str">
        <f>Hyperlink("https://www.diodes.com/assets/Datasheets/LXS0102.pdf")</f>
        <v>https://www.diodes.com/assets/Datasheets/LXS0102.pdf</v>
      </c>
      <c r="C4" t="str">
        <f>Hyperlink("https://www.diodes.com/part/view/LXS0102","LXS0102")</f>
        <v>LXS0102</v>
      </c>
      <c r="D4" t="s">
        <v>32</v>
      </c>
      <c r="F4" t="s">
        <v>17</v>
      </c>
      <c r="G4" t="s">
        <v>33</v>
      </c>
      <c r="H4" t="s">
        <v>34</v>
      </c>
      <c r="I4" t="s">
        <v>35</v>
      </c>
      <c r="J4">
        <v>2</v>
      </c>
      <c r="K4" t="s">
        <v>21</v>
      </c>
      <c r="L4" t="s">
        <v>22</v>
      </c>
      <c r="N4" t="s">
        <v>24</v>
      </c>
      <c r="O4" t="s">
        <v>36</v>
      </c>
    </row>
    <row r="5" spans="1:15">
      <c r="A5" t="s">
        <v>37</v>
      </c>
      <c r="B5" s="2" t="str">
        <f>Hyperlink("https://www.diodes.com/assets/Datasheets/LXS0104.pdf")</f>
        <v>https://www.diodes.com/assets/Datasheets/LXS0104.pdf</v>
      </c>
      <c r="C5" t="str">
        <f>Hyperlink("https://www.diodes.com/part/view/LXS0104","LXS0104")</f>
        <v>LXS0104</v>
      </c>
      <c r="D5" t="s">
        <v>38</v>
      </c>
      <c r="F5" t="s">
        <v>17</v>
      </c>
      <c r="G5" t="s">
        <v>33</v>
      </c>
      <c r="H5" t="s">
        <v>34</v>
      </c>
      <c r="I5" t="s">
        <v>35</v>
      </c>
      <c r="J5">
        <v>4</v>
      </c>
      <c r="K5" t="s">
        <v>21</v>
      </c>
      <c r="L5" t="s">
        <v>22</v>
      </c>
      <c r="N5" t="s">
        <v>24</v>
      </c>
      <c r="O5" t="s">
        <v>39</v>
      </c>
    </row>
    <row r="6" spans="1:15">
      <c r="A6" t="s">
        <v>40</v>
      </c>
      <c r="B6" s="2" t="str">
        <f>Hyperlink("https://www.diodes.com/assets/Datasheets/LXS0108.pdf")</f>
        <v>https://www.diodes.com/assets/Datasheets/LXS0108.pdf</v>
      </c>
      <c r="C6" t="str">
        <f>Hyperlink("https://www.diodes.com/part/view/LXS0108","LXS0108")</f>
        <v>LXS0108</v>
      </c>
      <c r="D6" t="s">
        <v>41</v>
      </c>
      <c r="F6" t="s">
        <v>17</v>
      </c>
      <c r="G6" t="s">
        <v>42</v>
      </c>
      <c r="H6" t="s">
        <v>43</v>
      </c>
      <c r="I6" t="s">
        <v>44</v>
      </c>
      <c r="J6">
        <v>8</v>
      </c>
      <c r="K6" t="s">
        <v>21</v>
      </c>
      <c r="L6" t="s">
        <v>22</v>
      </c>
      <c r="M6">
        <v>3.8</v>
      </c>
      <c r="N6" t="s">
        <v>24</v>
      </c>
      <c r="O6" t="s">
        <v>45</v>
      </c>
    </row>
    <row r="7" spans="1:15">
      <c r="A7" t="s">
        <v>46</v>
      </c>
      <c r="B7" s="2" t="str">
        <f>Hyperlink("https://www.diodes.com/assets/Datasheets/LXS0108Q.pdf")</f>
        <v>https://www.diodes.com/assets/Datasheets/LXS0108Q.pdf</v>
      </c>
      <c r="C7" t="str">
        <f>Hyperlink("https://www.diodes.com/part/view/LXS0108Q","LXS0108Q")</f>
        <v>LXS0108Q</v>
      </c>
      <c r="D7" t="s">
        <v>47</v>
      </c>
      <c r="F7" t="s">
        <v>48</v>
      </c>
      <c r="G7" t="s">
        <v>42</v>
      </c>
      <c r="H7" t="s">
        <v>43</v>
      </c>
      <c r="I7" t="s">
        <v>44</v>
      </c>
      <c r="J7">
        <v>8</v>
      </c>
      <c r="K7" t="s">
        <v>21</v>
      </c>
      <c r="L7" t="s">
        <v>22</v>
      </c>
      <c r="M7">
        <v>4.8</v>
      </c>
      <c r="N7" t="s">
        <v>29</v>
      </c>
      <c r="O7" t="s">
        <v>49</v>
      </c>
    </row>
    <row r="8" spans="1:15">
      <c r="A8" t="s">
        <v>50</v>
      </c>
      <c r="B8" s="2" t="str">
        <f>Hyperlink("https://www.diodes.com/assets/Datasheets/PI3CLS9606.pdf")</f>
        <v>https://www.diodes.com/assets/Datasheets/PI3CLS9606.pdf</v>
      </c>
      <c r="C8" t="str">
        <f>Hyperlink("https://www.diodes.com/part/view/PI3CLS9606","PI3CLS9606")</f>
        <v>PI3CLS9606</v>
      </c>
      <c r="D8" t="s">
        <v>51</v>
      </c>
      <c r="F8" t="s">
        <v>17</v>
      </c>
      <c r="G8" t="s">
        <v>52</v>
      </c>
      <c r="H8" t="s">
        <v>52</v>
      </c>
      <c r="I8" t="s">
        <v>53</v>
      </c>
      <c r="J8">
        <v>2</v>
      </c>
      <c r="K8" t="s">
        <v>21</v>
      </c>
      <c r="L8" t="s">
        <v>22</v>
      </c>
      <c r="N8" t="s">
        <v>24</v>
      </c>
      <c r="O8" t="s">
        <v>54</v>
      </c>
    </row>
    <row r="9" spans="1:15">
      <c r="A9" t="s">
        <v>55</v>
      </c>
      <c r="B9" s="2" t="str">
        <f>Hyperlink("https://www.diodes.com/assets/Datasheets/PI4ULS3V204.pdf")</f>
        <v>https://www.diodes.com/assets/Datasheets/PI4ULS3V204.pdf</v>
      </c>
      <c r="C9" t="str">
        <f>Hyperlink("https://www.diodes.com/part/view/PI4ULS3V204","PI4ULS3V204")</f>
        <v>PI4ULS3V204</v>
      </c>
      <c r="D9" t="s">
        <v>56</v>
      </c>
      <c r="F9" t="s">
        <v>17</v>
      </c>
      <c r="G9" t="s">
        <v>57</v>
      </c>
      <c r="H9" t="s">
        <v>57</v>
      </c>
      <c r="I9" t="s">
        <v>58</v>
      </c>
      <c r="J9">
        <v>4</v>
      </c>
      <c r="K9">
        <v>1</v>
      </c>
      <c r="L9" t="s">
        <v>22</v>
      </c>
      <c r="N9" t="s">
        <v>24</v>
      </c>
      <c r="O9" t="s">
        <v>59</v>
      </c>
    </row>
    <row r="10" spans="1:15">
      <c r="A10" t="s">
        <v>60</v>
      </c>
      <c r="B10" s="2" t="str">
        <f>Hyperlink("https://www.diodes.com/assets/Datasheets/PI4ULS3V304A.pdf")</f>
        <v>https://www.diodes.com/assets/Datasheets/PI4ULS3V304A.pdf</v>
      </c>
      <c r="C10" t="str">
        <f>Hyperlink("https://www.diodes.com/part/view/PI4ULS3V304A","PI4ULS3V304A")</f>
        <v>PI4ULS3V304A</v>
      </c>
      <c r="D10" t="s">
        <v>61</v>
      </c>
      <c r="F10" t="s">
        <v>17</v>
      </c>
      <c r="G10" t="s">
        <v>62</v>
      </c>
      <c r="H10" t="s">
        <v>63</v>
      </c>
      <c r="I10" t="s">
        <v>64</v>
      </c>
      <c r="J10">
        <v>4</v>
      </c>
      <c r="K10">
        <v>1</v>
      </c>
      <c r="L10" t="s">
        <v>22</v>
      </c>
      <c r="M10">
        <v>3</v>
      </c>
      <c r="N10" t="s">
        <v>24</v>
      </c>
      <c r="O10" t="s">
        <v>65</v>
      </c>
    </row>
    <row r="11" spans="1:15">
      <c r="A11" t="s">
        <v>66</v>
      </c>
      <c r="B11" s="2" t="str">
        <f>Hyperlink("https://www.diodes.com/assets/Datasheets/PI4ULS3V304AQ.pdf")</f>
        <v>https://www.diodes.com/assets/Datasheets/PI4ULS3V304AQ.pdf</v>
      </c>
      <c r="C11" t="str">
        <f>Hyperlink("https://www.diodes.com/part/view/PI4ULS3V304AQ","PI4ULS3V304AQ")</f>
        <v>PI4ULS3V304AQ</v>
      </c>
      <c r="D11" t="s">
        <v>67</v>
      </c>
      <c r="F11" t="s">
        <v>48</v>
      </c>
      <c r="G11" t="s">
        <v>68</v>
      </c>
      <c r="H11" t="s">
        <v>62</v>
      </c>
      <c r="I11" t="s">
        <v>64</v>
      </c>
      <c r="J11">
        <v>4</v>
      </c>
      <c r="K11">
        <v>1</v>
      </c>
      <c r="L11" t="s">
        <v>22</v>
      </c>
      <c r="M11">
        <v>3</v>
      </c>
      <c r="N11" t="s">
        <v>29</v>
      </c>
      <c r="O11" t="s">
        <v>65</v>
      </c>
    </row>
    <row r="12" spans="1:15">
      <c r="A12" t="s">
        <v>69</v>
      </c>
      <c r="B12" s="2" t="str">
        <f>Hyperlink("https://www.diodes.com/assets/Datasheets/PI4ULS3V4857.pdf")</f>
        <v>https://www.diodes.com/assets/Datasheets/PI4ULS3V4857.pdf</v>
      </c>
      <c r="C12" t="str">
        <f>Hyperlink("https://www.diodes.com/part/view/PI4ULS3V4857","PI4ULS3V4857")</f>
        <v>PI4ULS3V4857</v>
      </c>
      <c r="D12" t="s">
        <v>70</v>
      </c>
      <c r="F12" t="s">
        <v>17</v>
      </c>
      <c r="G12" t="s">
        <v>71</v>
      </c>
      <c r="H12" t="s">
        <v>72</v>
      </c>
      <c r="I12" t="s">
        <v>73</v>
      </c>
      <c r="J12">
        <v>6</v>
      </c>
      <c r="K12">
        <v>1</v>
      </c>
      <c r="L12" t="s">
        <v>22</v>
      </c>
      <c r="M12">
        <v>3</v>
      </c>
      <c r="O12" t="s">
        <v>74</v>
      </c>
    </row>
    <row r="13" spans="1:15">
      <c r="A13" t="s">
        <v>75</v>
      </c>
      <c r="B13" s="2" t="str">
        <f>Hyperlink("https://www.diodes.com/assets/Datasheets/PI4ULS3V504A.pdf")</f>
        <v>https://www.diodes.com/assets/Datasheets/PI4ULS3V504A.pdf</v>
      </c>
      <c r="C13" t="str">
        <f>Hyperlink("https://www.diodes.com/part/view/PI4ULS3V504A","PI4ULS3V504A")</f>
        <v>PI4ULS3V504A</v>
      </c>
      <c r="D13" t="s">
        <v>76</v>
      </c>
      <c r="F13" t="s">
        <v>17</v>
      </c>
      <c r="G13" t="s">
        <v>68</v>
      </c>
      <c r="H13" t="s">
        <v>62</v>
      </c>
      <c r="I13" t="s">
        <v>64</v>
      </c>
      <c r="J13">
        <v>4</v>
      </c>
      <c r="K13">
        <v>1</v>
      </c>
      <c r="L13" t="s">
        <v>22</v>
      </c>
      <c r="M13">
        <v>3</v>
      </c>
      <c r="N13" t="s">
        <v>24</v>
      </c>
      <c r="O13" t="s">
        <v>65</v>
      </c>
    </row>
    <row r="14" spans="1:15">
      <c r="A14" t="s">
        <v>77</v>
      </c>
      <c r="B14" s="2" t="str">
        <f>Hyperlink("https://www.diodes.com/assets/Datasheets/PI4ULS5V104.pdf")</f>
        <v>https://www.diodes.com/assets/Datasheets/PI4ULS5V104.pdf</v>
      </c>
      <c r="C14" t="str">
        <f>Hyperlink("https://www.diodes.com/part/view/PI4ULS5V104","PI4ULS5V104")</f>
        <v>PI4ULS5V104</v>
      </c>
      <c r="D14" t="s">
        <v>78</v>
      </c>
      <c r="F14" t="s">
        <v>17</v>
      </c>
      <c r="G14" t="s">
        <v>42</v>
      </c>
      <c r="H14" t="s">
        <v>43</v>
      </c>
      <c r="I14" t="s">
        <v>79</v>
      </c>
      <c r="J14">
        <v>4</v>
      </c>
      <c r="K14">
        <v>1</v>
      </c>
      <c r="L14" t="s">
        <v>22</v>
      </c>
      <c r="N14" t="s">
        <v>24</v>
      </c>
      <c r="O14" t="s">
        <v>80</v>
      </c>
    </row>
    <row r="15" spans="1:15">
      <c r="A15" t="s">
        <v>81</v>
      </c>
      <c r="B15" s="2" t="str">
        <f>Hyperlink("https://www.diodes.com/assets/Datasheets/PI4ULS5V106.pdf")</f>
        <v>https://www.diodes.com/assets/Datasheets/PI4ULS5V106.pdf</v>
      </c>
      <c r="C15" t="str">
        <f>Hyperlink("https://www.diodes.com/part/view/PI4ULS5V106","PI4ULS5V106")</f>
        <v>PI4ULS5V106</v>
      </c>
      <c r="D15" t="s">
        <v>82</v>
      </c>
      <c r="F15" t="s">
        <v>17</v>
      </c>
      <c r="G15" t="s">
        <v>83</v>
      </c>
      <c r="H15" t="s">
        <v>84</v>
      </c>
      <c r="I15" t="s">
        <v>20</v>
      </c>
      <c r="J15">
        <v>6</v>
      </c>
      <c r="K15">
        <v>1</v>
      </c>
      <c r="L15" t="s">
        <v>22</v>
      </c>
      <c r="M15">
        <v>2.2</v>
      </c>
      <c r="N15" t="s">
        <v>29</v>
      </c>
      <c r="O15" t="s">
        <v>85</v>
      </c>
    </row>
    <row r="16" spans="1:15">
      <c r="A16" t="s">
        <v>86</v>
      </c>
      <c r="B16" s="2" t="str">
        <f>Hyperlink("https://www.diodes.com/assets/Datasheets/PI4ULS5V108.pdf")</f>
        <v>https://www.diodes.com/assets/Datasheets/PI4ULS5V108.pdf</v>
      </c>
      <c r="C16" t="str">
        <f>Hyperlink("https://www.diodes.com/part/view/PI4ULS5V108","PI4ULS5V108")</f>
        <v>PI4ULS5V108</v>
      </c>
      <c r="D16" t="s">
        <v>87</v>
      </c>
      <c r="F16" t="s">
        <v>17</v>
      </c>
      <c r="G16" t="s">
        <v>83</v>
      </c>
      <c r="H16" t="s">
        <v>84</v>
      </c>
      <c r="I16" t="s">
        <v>20</v>
      </c>
      <c r="J16">
        <v>8</v>
      </c>
      <c r="K16">
        <v>1</v>
      </c>
      <c r="L16" t="s">
        <v>22</v>
      </c>
      <c r="M16">
        <v>2.2</v>
      </c>
      <c r="N16" t="s">
        <v>29</v>
      </c>
      <c r="O16" t="s">
        <v>88</v>
      </c>
    </row>
    <row r="17" spans="1:15">
      <c r="A17" t="s">
        <v>89</v>
      </c>
      <c r="B17" s="2" t="str">
        <f>Hyperlink("https://www.diodes.com/assets/Datasheets/PI4ULS5V108Q.pdf")</f>
        <v>https://www.diodes.com/assets/Datasheets/PI4ULS5V108Q.pdf</v>
      </c>
      <c r="C17" t="str">
        <f>Hyperlink("https://www.diodes.com/part/view/PI4ULS5V108Q","PI4ULS5V108Q")</f>
        <v>PI4ULS5V108Q</v>
      </c>
      <c r="D17" t="s">
        <v>90</v>
      </c>
      <c r="F17" t="s">
        <v>48</v>
      </c>
      <c r="G17" t="s">
        <v>83</v>
      </c>
      <c r="H17" t="s">
        <v>84</v>
      </c>
      <c r="I17" t="s">
        <v>20</v>
      </c>
      <c r="J17">
        <v>8</v>
      </c>
      <c r="K17">
        <v>1</v>
      </c>
      <c r="L17" t="s">
        <v>22</v>
      </c>
      <c r="M17">
        <v>2.2</v>
      </c>
      <c r="N17" t="s">
        <v>29</v>
      </c>
      <c r="O17" t="s">
        <v>91</v>
      </c>
    </row>
    <row r="18" spans="1:15">
      <c r="A18" t="s">
        <v>92</v>
      </c>
      <c r="B18" s="2" t="str">
        <f>Hyperlink("https://www.diodes.com/assets/Datasheets/PI4ULS5V201.pdf")</f>
        <v>https://www.diodes.com/assets/Datasheets/PI4ULS5V201.pdf</v>
      </c>
      <c r="C18" t="str">
        <f>Hyperlink("https://www.diodes.com/part/view/PI4ULS5V201","PI4ULS5V201")</f>
        <v>PI4ULS5V201</v>
      </c>
      <c r="D18" t="s">
        <v>93</v>
      </c>
      <c r="F18" t="s">
        <v>17</v>
      </c>
      <c r="G18" t="s">
        <v>94</v>
      </c>
      <c r="H18" t="s">
        <v>94</v>
      </c>
      <c r="I18" t="s">
        <v>95</v>
      </c>
      <c r="J18">
        <v>1</v>
      </c>
      <c r="K18">
        <v>1</v>
      </c>
      <c r="L18" t="s">
        <v>22</v>
      </c>
      <c r="N18" t="s">
        <v>24</v>
      </c>
      <c r="O18" t="s">
        <v>96</v>
      </c>
    </row>
    <row r="19" spans="1:15">
      <c r="A19" t="s">
        <v>97</v>
      </c>
      <c r="B19" s="2" t="str">
        <f>Hyperlink("https://www.diodes.com/assets/Datasheets/PI4ULS5V202.pdf")</f>
        <v>https://www.diodes.com/assets/Datasheets/PI4ULS5V202.pdf</v>
      </c>
      <c r="C19" t="str">
        <f>Hyperlink("https://www.diodes.com/part/view/PI4ULS5V202","PI4ULS5V202")</f>
        <v>PI4ULS5V202</v>
      </c>
      <c r="D19" t="s">
        <v>98</v>
      </c>
      <c r="F19" t="s">
        <v>17</v>
      </c>
      <c r="G19" t="s">
        <v>94</v>
      </c>
      <c r="H19" t="s">
        <v>94</v>
      </c>
      <c r="I19" t="s">
        <v>95</v>
      </c>
      <c r="J19">
        <v>2</v>
      </c>
      <c r="K19">
        <v>1</v>
      </c>
      <c r="L19" t="s">
        <v>22</v>
      </c>
      <c r="N19" t="s">
        <v>24</v>
      </c>
      <c r="O19" t="s">
        <v>99</v>
      </c>
    </row>
    <row r="20" spans="1:15">
      <c r="A20" t="s">
        <v>100</v>
      </c>
      <c r="B20" s="2" t="str">
        <f>Hyperlink("https://www.diodes.com/assets/Datasheets/PI4ULS5V202Q.pdf")</f>
        <v>https://www.diodes.com/assets/Datasheets/PI4ULS5V202Q.pdf</v>
      </c>
      <c r="C20" t="str">
        <f>Hyperlink("https://www.diodes.com/part/view/PI4ULS5V202Q","PI4ULS5V202Q")</f>
        <v>PI4ULS5V202Q</v>
      </c>
      <c r="D20" t="s">
        <v>101</v>
      </c>
      <c r="F20" t="s">
        <v>48</v>
      </c>
      <c r="G20" t="s">
        <v>94</v>
      </c>
      <c r="H20" t="s">
        <v>94</v>
      </c>
      <c r="I20" t="s">
        <v>102</v>
      </c>
      <c r="J20">
        <v>2</v>
      </c>
      <c r="K20">
        <v>1</v>
      </c>
      <c r="L20" t="s">
        <v>22</v>
      </c>
      <c r="M20">
        <v>20</v>
      </c>
      <c r="N20" t="s">
        <v>29</v>
      </c>
      <c r="O20" t="s">
        <v>103</v>
      </c>
    </row>
    <row r="21" spans="1:15">
      <c r="A21" t="s">
        <v>104</v>
      </c>
      <c r="B21" s="2" t="str">
        <f>Hyperlink("https://www.diodes.com/assets/Datasheets/PI4ULS5V212.pdf")</f>
        <v>https://www.diodes.com/assets/Datasheets/PI4ULS5V212.pdf</v>
      </c>
      <c r="C21" t="str">
        <f>Hyperlink("https://www.diodes.com/part/view/PI4ULS5V212","PI4ULS5V212")</f>
        <v>PI4ULS5V212</v>
      </c>
      <c r="D21" t="s">
        <v>105</v>
      </c>
      <c r="F21" t="s">
        <v>17</v>
      </c>
      <c r="G21" t="s">
        <v>106</v>
      </c>
      <c r="H21" t="s">
        <v>107</v>
      </c>
      <c r="I21" t="s">
        <v>108</v>
      </c>
      <c r="J21">
        <v>2</v>
      </c>
      <c r="K21" t="s">
        <v>21</v>
      </c>
      <c r="L21" t="s">
        <v>22</v>
      </c>
      <c r="N21" t="s">
        <v>24</v>
      </c>
      <c r="O21" t="s">
        <v>109</v>
      </c>
    </row>
    <row r="22" spans="1:15">
      <c r="A22" t="s">
        <v>110</v>
      </c>
      <c r="B22" s="2" t="str">
        <f>Hyperlink("https://www.diodes.com/assets/Datasheets/PI6ULS5V9306.pdf")</f>
        <v>https://www.diodes.com/assets/Datasheets/PI6ULS5V9306.pdf</v>
      </c>
      <c r="C22" t="str">
        <f>Hyperlink("https://www.diodes.com/part/view/PI6ULS5V9306","PI6ULS5V9306")</f>
        <v>PI6ULS5V9306</v>
      </c>
      <c r="D22" t="s">
        <v>111</v>
      </c>
      <c r="F22" t="s">
        <v>17</v>
      </c>
      <c r="G22" t="s">
        <v>112</v>
      </c>
      <c r="H22" t="s">
        <v>84</v>
      </c>
      <c r="I22" t="s">
        <v>113</v>
      </c>
      <c r="J22">
        <v>2</v>
      </c>
      <c r="K22">
        <v>1</v>
      </c>
      <c r="L22" t="s">
        <v>22</v>
      </c>
      <c r="N22" t="s">
        <v>24</v>
      </c>
      <c r="O22" t="s">
        <v>114</v>
      </c>
    </row>
    <row r="23" spans="1:15">
      <c r="A23" t="s">
        <v>115</v>
      </c>
      <c r="B23" s="2" t="str">
        <f>Hyperlink("https://www.diodes.com/assets/Datasheets/PI6ULS5V9509.pdf")</f>
        <v>https://www.diodes.com/assets/Datasheets/PI6ULS5V9509.pdf</v>
      </c>
      <c r="C23" t="str">
        <f>Hyperlink("https://www.diodes.com/part/view/PI6ULS5V9509","PI6ULS5V9509")</f>
        <v>PI6ULS5V9509</v>
      </c>
      <c r="D23" t="s">
        <v>116</v>
      </c>
      <c r="F23" t="s">
        <v>17</v>
      </c>
      <c r="G23" t="s">
        <v>117</v>
      </c>
      <c r="H23" t="s">
        <v>118</v>
      </c>
      <c r="I23" t="s">
        <v>113</v>
      </c>
      <c r="J23">
        <v>2</v>
      </c>
      <c r="K23">
        <v>1</v>
      </c>
      <c r="L23" t="s">
        <v>22</v>
      </c>
      <c r="N23" t="s">
        <v>24</v>
      </c>
      <c r="O23" t="s">
        <v>119</v>
      </c>
    </row>
    <row r="24" spans="1:15">
      <c r="A24" t="s">
        <v>120</v>
      </c>
      <c r="B24" s="2" t="str">
        <f>Hyperlink("https://www.diodes.com/assets/Datasheets/PI6ULS5V9511A.pdf")</f>
        <v>https://www.diodes.com/assets/Datasheets/PI6ULS5V9511A.pdf</v>
      </c>
      <c r="C24" t="str">
        <f>Hyperlink("https://www.diodes.com/part/view/PI6ULS5V9511A","PI6ULS5V9511A")</f>
        <v>PI6ULS5V9511A</v>
      </c>
      <c r="D24" t="s">
        <v>121</v>
      </c>
      <c r="F24" t="s">
        <v>17</v>
      </c>
      <c r="G24" t="s">
        <v>122</v>
      </c>
      <c r="H24" t="s">
        <v>122</v>
      </c>
      <c r="I24" t="s">
        <v>113</v>
      </c>
      <c r="J24">
        <v>2</v>
      </c>
      <c r="K24">
        <v>1</v>
      </c>
      <c r="L24" t="s">
        <v>22</v>
      </c>
      <c r="M24">
        <v>70</v>
      </c>
      <c r="N24" t="s">
        <v>24</v>
      </c>
      <c r="O24" t="s">
        <v>123</v>
      </c>
    </row>
    <row r="25" spans="1:15">
      <c r="A25" t="s">
        <v>124</v>
      </c>
      <c r="B25" s="2" t="str">
        <f>Hyperlink("https://www.diodes.com/assets/Datasheets/PI6ULS5V9511B.pdf")</f>
        <v>https://www.diodes.com/assets/Datasheets/PI6ULS5V9511B.pdf</v>
      </c>
      <c r="C25" t="str">
        <f>Hyperlink("https://www.diodes.com/part/view/PI6ULS5V9511B","PI6ULS5V9511B")</f>
        <v>PI6ULS5V9511B</v>
      </c>
      <c r="D25" t="s">
        <v>121</v>
      </c>
      <c r="F25" t="s">
        <v>17</v>
      </c>
      <c r="G25" t="s">
        <v>122</v>
      </c>
      <c r="H25" t="s">
        <v>122</v>
      </c>
      <c r="I25" t="s">
        <v>113</v>
      </c>
      <c r="J25">
        <v>2</v>
      </c>
      <c r="K25">
        <v>1</v>
      </c>
      <c r="L25" t="s">
        <v>22</v>
      </c>
      <c r="M25">
        <v>70</v>
      </c>
      <c r="N25" t="s">
        <v>24</v>
      </c>
      <c r="O25" t="s">
        <v>125</v>
      </c>
    </row>
    <row r="26" spans="1:15">
      <c r="A26" t="s">
        <v>126</v>
      </c>
      <c r="B26" s="2" t="str">
        <f>Hyperlink("https://www.diodes.com/assets/Datasheets/PI6ULS5V9515A.pdf")</f>
        <v>https://www.diodes.com/assets/Datasheets/PI6ULS5V9515A.pdf</v>
      </c>
      <c r="C26" t="str">
        <f>Hyperlink("https://www.diodes.com/part/view/PI6ULS5V9515A","PI6ULS5V9515A")</f>
        <v>PI6ULS5V9515A</v>
      </c>
      <c r="D26" t="s">
        <v>127</v>
      </c>
      <c r="F26" t="s">
        <v>17</v>
      </c>
      <c r="G26" t="s">
        <v>128</v>
      </c>
      <c r="H26" t="s">
        <v>128</v>
      </c>
      <c r="I26" t="s">
        <v>113</v>
      </c>
      <c r="J26">
        <v>2</v>
      </c>
      <c r="K26">
        <v>1</v>
      </c>
      <c r="L26" t="s">
        <v>22</v>
      </c>
      <c r="N26" t="s">
        <v>24</v>
      </c>
      <c r="O26" t="s">
        <v>129</v>
      </c>
    </row>
    <row r="27" spans="1:15">
      <c r="A27" t="s">
        <v>130</v>
      </c>
      <c r="B27" s="2" t="str">
        <f>Hyperlink("https://www.diodes.com/assets/Datasheets/PI6ULS5V9617A.pdf")</f>
        <v>https://www.diodes.com/assets/Datasheets/PI6ULS5V9617A.pdf</v>
      </c>
      <c r="C27" t="str">
        <f>Hyperlink("https://www.diodes.com/part/view/PI6ULS5V9617A","PI6ULS5V9617A")</f>
        <v>PI6ULS5V9617A</v>
      </c>
      <c r="D27" t="s">
        <v>105</v>
      </c>
      <c r="F27" t="s">
        <v>17</v>
      </c>
      <c r="G27" t="s">
        <v>106</v>
      </c>
      <c r="H27" t="s">
        <v>107</v>
      </c>
      <c r="I27" t="s">
        <v>108</v>
      </c>
      <c r="J27">
        <v>2</v>
      </c>
      <c r="K27">
        <v>1</v>
      </c>
      <c r="L27" t="s">
        <v>22</v>
      </c>
      <c r="N27" t="s">
        <v>24</v>
      </c>
      <c r="O27" t="s">
        <v>129</v>
      </c>
    </row>
    <row r="28" spans="1:15">
      <c r="A28" t="s">
        <v>131</v>
      </c>
      <c r="B28" s="2" t="str">
        <f>Hyperlink("https://www.diodes.com/assets/Datasheets/PI6ULS5V9617C.pdf")</f>
        <v>https://www.diodes.com/assets/Datasheets/PI6ULS5V9617C.pdf</v>
      </c>
      <c r="C28" t="str">
        <f>Hyperlink("https://www.diodes.com/part/view/PI6ULS5V9617C","PI6ULS5V9617C")</f>
        <v>PI6ULS5V9617C</v>
      </c>
      <c r="D28" t="s">
        <v>105</v>
      </c>
      <c r="F28" t="s">
        <v>17</v>
      </c>
      <c r="G28" t="s">
        <v>106</v>
      </c>
      <c r="H28" t="s">
        <v>107</v>
      </c>
      <c r="I28" t="s">
        <v>108</v>
      </c>
      <c r="J28">
        <v>2</v>
      </c>
      <c r="K28" t="s">
        <v>21</v>
      </c>
      <c r="L28" t="s">
        <v>22</v>
      </c>
      <c r="N28" t="s">
        <v>24</v>
      </c>
      <c r="O28" t="s">
        <v>132</v>
      </c>
    </row>
  </sheetData>
  <autoFilter ref="A1:O28"/>
  <hyperlinks>
    <hyperlink ref="B2" r:id="rId_hyperlink_1" tooltip="https://www.diodes.com/assets/Datasheets/LSF0102.pdf" display="https://www.diodes.com/assets/Datasheets/LSF0102.pdf"/>
    <hyperlink ref="C2" r:id="rId_hyperlink_2" tooltip="LSF0102" display="LSF0102"/>
    <hyperlink ref="B3" r:id="rId_hyperlink_3" tooltip="https://www.diodes.com/assets/Datasheets/LSF0204.pdf" display="https://www.diodes.com/assets/Datasheets/LSF0204.pdf"/>
    <hyperlink ref="C3" r:id="rId_hyperlink_4" tooltip="LSF0204" display="LSF0204"/>
    <hyperlink ref="B4" r:id="rId_hyperlink_5" tooltip="https://www.diodes.com/assets/Datasheets/LXS0102.pdf" display="https://www.diodes.com/assets/Datasheets/LXS0102.pdf"/>
    <hyperlink ref="C4" r:id="rId_hyperlink_6" tooltip="LXS0102" display="LXS0102"/>
    <hyperlink ref="B5" r:id="rId_hyperlink_7" tooltip="https://www.diodes.com/assets/Datasheets/LXS0104.pdf" display="https://www.diodes.com/assets/Datasheets/LXS0104.pdf"/>
    <hyperlink ref="C5" r:id="rId_hyperlink_8" tooltip="LXS0104" display="LXS0104"/>
    <hyperlink ref="B6" r:id="rId_hyperlink_9" tooltip="https://www.diodes.com/assets/Datasheets/LXS0108.pdf" display="https://www.diodes.com/assets/Datasheets/LXS0108.pdf"/>
    <hyperlink ref="C6" r:id="rId_hyperlink_10" tooltip="LXS0108" display="LXS0108"/>
    <hyperlink ref="B7" r:id="rId_hyperlink_11" tooltip="https://www.diodes.com/assets/Datasheets/LXS0108Q.pdf" display="https://www.diodes.com/assets/Datasheets/LXS0108Q.pdf"/>
    <hyperlink ref="C7" r:id="rId_hyperlink_12" tooltip="LXS0108Q" display="LXS0108Q"/>
    <hyperlink ref="B8" r:id="rId_hyperlink_13" tooltip="https://www.diodes.com/assets/Datasheets/PI3CLS9606.pdf" display="https://www.diodes.com/assets/Datasheets/PI3CLS9606.pdf"/>
    <hyperlink ref="C8" r:id="rId_hyperlink_14" tooltip="PI3CLS9606" display="PI3CLS9606"/>
    <hyperlink ref="B9" r:id="rId_hyperlink_15" tooltip="https://www.diodes.com/assets/Datasheets/PI4ULS3V204.pdf" display="https://www.diodes.com/assets/Datasheets/PI4ULS3V204.pdf"/>
    <hyperlink ref="C9" r:id="rId_hyperlink_16" tooltip="PI4ULS3V204" display="PI4ULS3V204"/>
    <hyperlink ref="B10" r:id="rId_hyperlink_17" tooltip="https://www.diodes.com/assets/Datasheets/PI4ULS3V304A.pdf" display="https://www.diodes.com/assets/Datasheets/PI4ULS3V304A.pdf"/>
    <hyperlink ref="C10" r:id="rId_hyperlink_18" tooltip="PI4ULS3V304A" display="PI4ULS3V304A"/>
    <hyperlink ref="B11" r:id="rId_hyperlink_19" tooltip="https://www.diodes.com/assets/Datasheets/PI4ULS3V304AQ.pdf" display="https://www.diodes.com/assets/Datasheets/PI4ULS3V304AQ.pdf"/>
    <hyperlink ref="C11" r:id="rId_hyperlink_20" tooltip="PI4ULS3V304AQ" display="PI4ULS3V304AQ"/>
    <hyperlink ref="B12" r:id="rId_hyperlink_21" tooltip="https://www.diodes.com/assets/Datasheets/PI4ULS3V4857.pdf" display="https://www.diodes.com/assets/Datasheets/PI4ULS3V4857.pdf"/>
    <hyperlink ref="C12" r:id="rId_hyperlink_22" tooltip="PI4ULS3V4857" display="PI4ULS3V4857"/>
    <hyperlink ref="B13" r:id="rId_hyperlink_23" tooltip="https://www.diodes.com/assets/Datasheets/PI4ULS3V504A.pdf" display="https://www.diodes.com/assets/Datasheets/PI4ULS3V504A.pdf"/>
    <hyperlink ref="C13" r:id="rId_hyperlink_24" tooltip="PI4ULS3V504A" display="PI4ULS3V504A"/>
    <hyperlink ref="B14" r:id="rId_hyperlink_25" tooltip="https://www.diodes.com/assets/Datasheets/PI4ULS5V104.pdf" display="https://www.diodes.com/assets/Datasheets/PI4ULS5V104.pdf"/>
    <hyperlink ref="C14" r:id="rId_hyperlink_26" tooltip="PI4ULS5V104" display="PI4ULS5V104"/>
    <hyperlink ref="B15" r:id="rId_hyperlink_27" tooltip="https://www.diodes.com/assets/Datasheets/PI4ULS5V106.pdf" display="https://www.diodes.com/assets/Datasheets/PI4ULS5V106.pdf"/>
    <hyperlink ref="C15" r:id="rId_hyperlink_28" tooltip="PI4ULS5V106" display="PI4ULS5V106"/>
    <hyperlink ref="B16" r:id="rId_hyperlink_29" tooltip="https://www.diodes.com/assets/Datasheets/PI4ULS5V108.pdf" display="https://www.diodes.com/assets/Datasheets/PI4ULS5V108.pdf"/>
    <hyperlink ref="C16" r:id="rId_hyperlink_30" tooltip="PI4ULS5V108" display="PI4ULS5V108"/>
    <hyperlink ref="B17" r:id="rId_hyperlink_31" tooltip="https://www.diodes.com/assets/Datasheets/PI4ULS5V108Q.pdf" display="https://www.diodes.com/assets/Datasheets/PI4ULS5V108Q.pdf"/>
    <hyperlink ref="C17" r:id="rId_hyperlink_32" tooltip="PI4ULS5V108Q" display="PI4ULS5V108Q"/>
    <hyperlink ref="B18" r:id="rId_hyperlink_33" tooltip="https://www.diodes.com/assets/Datasheets/PI4ULS5V201.pdf" display="https://www.diodes.com/assets/Datasheets/PI4ULS5V201.pdf"/>
    <hyperlink ref="C18" r:id="rId_hyperlink_34" tooltip="PI4ULS5V201" display="PI4ULS5V201"/>
    <hyperlink ref="B19" r:id="rId_hyperlink_35" tooltip="https://www.diodes.com/assets/Datasheets/PI4ULS5V202.pdf" display="https://www.diodes.com/assets/Datasheets/PI4ULS5V202.pdf"/>
    <hyperlink ref="C19" r:id="rId_hyperlink_36" tooltip="PI4ULS5V202" display="PI4ULS5V202"/>
    <hyperlink ref="B20" r:id="rId_hyperlink_37" tooltip="https://www.diodes.com/assets/Datasheets/PI4ULS5V202Q.pdf" display="https://www.diodes.com/assets/Datasheets/PI4ULS5V202Q.pdf"/>
    <hyperlink ref="C20" r:id="rId_hyperlink_38" tooltip="PI4ULS5V202Q" display="PI4ULS5V202Q"/>
    <hyperlink ref="B21" r:id="rId_hyperlink_39" tooltip="https://www.diodes.com/assets/Datasheets/PI4ULS5V212.pdf" display="https://www.diodes.com/assets/Datasheets/PI4ULS5V212.pdf"/>
    <hyperlink ref="C21" r:id="rId_hyperlink_40" tooltip="PI4ULS5V212" display="PI4ULS5V212"/>
    <hyperlink ref="B22" r:id="rId_hyperlink_41" tooltip="https://www.diodes.com/assets/Datasheets/PI6ULS5V9306.pdf" display="https://www.diodes.com/assets/Datasheets/PI6ULS5V9306.pdf"/>
    <hyperlink ref="C22" r:id="rId_hyperlink_42" tooltip="PI6ULS5V9306" display="PI6ULS5V9306"/>
    <hyperlink ref="B23" r:id="rId_hyperlink_43" tooltip="https://www.diodes.com/assets/Datasheets/PI6ULS5V9509.pdf" display="https://www.diodes.com/assets/Datasheets/PI6ULS5V9509.pdf"/>
    <hyperlink ref="C23" r:id="rId_hyperlink_44" tooltip="PI6ULS5V9509" display="PI6ULS5V9509"/>
    <hyperlink ref="B24" r:id="rId_hyperlink_45" tooltip="https://www.diodes.com/assets/Datasheets/PI6ULS5V9511A.pdf" display="https://www.diodes.com/assets/Datasheets/PI6ULS5V9511A.pdf"/>
    <hyperlink ref="C24" r:id="rId_hyperlink_46" tooltip="PI6ULS5V9511A" display="PI6ULS5V9511A"/>
    <hyperlink ref="B25" r:id="rId_hyperlink_47" tooltip="https://www.diodes.com/assets/Datasheets/PI6ULS5V9511B.pdf" display="https://www.diodes.com/assets/Datasheets/PI6ULS5V9511B.pdf"/>
    <hyperlink ref="C25" r:id="rId_hyperlink_48" tooltip="PI6ULS5V9511B" display="PI6ULS5V9511B"/>
    <hyperlink ref="B26" r:id="rId_hyperlink_49" tooltip="https://www.diodes.com/assets/Datasheets/PI6ULS5V9515A.pdf" display="https://www.diodes.com/assets/Datasheets/PI6ULS5V9515A.pdf"/>
    <hyperlink ref="C26" r:id="rId_hyperlink_50" tooltip="PI6ULS5V9515A" display="PI6ULS5V9515A"/>
    <hyperlink ref="B27" r:id="rId_hyperlink_51" tooltip="https://www.diodes.com/assets/Datasheets/PI6ULS5V9617A.pdf" display="https://www.diodes.com/assets/Datasheets/PI6ULS5V9617A.pdf"/>
    <hyperlink ref="C27" r:id="rId_hyperlink_52" tooltip="PI6ULS5V9617A" display="PI6ULS5V9617A"/>
    <hyperlink ref="B28" r:id="rId_hyperlink_53" tooltip="https://www.diodes.com/assets/Datasheets/PI6ULS5V9617C.pdf" display="https://www.diodes.com/assets/Datasheets/PI6ULS5V9617C.pdf"/>
    <hyperlink ref="C28" r:id="rId_hyperlink_54" tooltip="PI6ULS5V9617C" display="PI6ULS5V9617C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2024-07-17T13:48:35-05:00</dcterms:created>
  <dcterms:modified xsi:type="dcterms:W3CDTF">2024-07-17T13:48:35-05:00</dcterms:modified>
  <dc:title>Untitled Spreadsheet</dc:title>
  <dc:description/>
  <dc:subject/>
  <cp:keywords/>
  <cp:category/>
</cp:coreProperties>
</file>