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'Worksheet'!$A$1:$R$41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<sst xmlns="http://schemas.openxmlformats.org/spreadsheetml/2006/main" uniqueCount="94">
  <si>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</si>
  <si>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</si>
  <si>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</si>
  <si>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</si>
  <si>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@ TerminalTemperature TT (ºC)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</si>
  <si>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</si>
  <si>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</si>
  <si>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</si>
  <si>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Average Rectified Current IO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</si>
  <si>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 Reverse Voltage VRRM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</si>
  <si>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Forward Surge Current IFSM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</si>
  <si>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</si>
  <si>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IF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</si>
  <si>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 Current IR (μA)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</si>
  <si>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VR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</si>
  <si>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 Time trr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</si>
  <si>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Total Capacitance CT (pF)</t>
    </r>
  </si>
  <si>
    <t>Packages</t>
  </si>
  <si>
    <t>SBR02U100LPQ</t>
  </si>
  <si>
    <t>SURFACE MOUNT SUPER BARRIER RECTIFIER</t>
  </si>
  <si>
    <t>N/A</t>
  </si>
  <si>
    <t>Yes</t>
  </si>
  <si>
    <t>Automotive</t>
  </si>
  <si>
    <t>Single</t>
  </si>
  <si>
    <t>X1-DFN1006-2</t>
  </si>
  <si>
    <t>SBR0560S1Q</t>
  </si>
  <si>
    <t>0.5A SBR SUPER BARRIER RECTIFIER</t>
  </si>
  <si>
    <t>SOD123</t>
  </si>
  <si>
    <t>SBR1045CTLQ</t>
  </si>
  <si>
    <t>SBR</t>
  </si>
  <si>
    <t>Dual</t>
  </si>
  <si>
    <t>TO252 (DPAK)</t>
  </si>
  <si>
    <t>SBR1045D1Q</t>
  </si>
  <si>
    <t>SBR1045SP5Q</t>
  </si>
  <si>
    <t>10A SBR SUPER BARRIER RECTIFIER</t>
  </si>
  <si>
    <t>PowerDI5</t>
  </si>
  <si>
    <t>SBR10A45SP5Q</t>
  </si>
  <si>
    <t>SBR10M100P5Q</t>
  </si>
  <si>
    <t>SURFACE MOUNT SCHOTTKY BARRIER DIODE</t>
  </si>
  <si>
    <t>SBR10U200P5Q</t>
  </si>
  <si>
    <t>SBR10U45SP5Q</t>
  </si>
  <si>
    <t>SBR12U100P5Q</t>
  </si>
  <si>
    <t>12A SBR SUPER BARRIER RECTIFIER POWERDI5</t>
  </si>
  <si>
    <t>SBR140S1FQ</t>
  </si>
  <si>
    <t>1A SUPER BARRIER RECTIFIER</t>
  </si>
  <si>
    <t>SOD123F</t>
  </si>
  <si>
    <t>SBR15U100CTLQ</t>
  </si>
  <si>
    <t>SBR15U30SP5Q</t>
  </si>
  <si>
    <t>15A SBR SUPER BARRIER RECTIFIER PowerDI5</t>
  </si>
  <si>
    <t>SBR1A40S3Q</t>
  </si>
  <si>
    <t>SOD323</t>
  </si>
  <si>
    <t>SBR1U150SAQ</t>
  </si>
  <si>
    <t>SMA</t>
  </si>
  <si>
    <t>SBR1U200P1Q</t>
  </si>
  <si>
    <t>PowerDI123</t>
  </si>
  <si>
    <t>SBR20A60CTBQ</t>
  </si>
  <si>
    <t>TO263AB (D2PAK)</t>
  </si>
  <si>
    <t>SBR20M150D1Q</t>
  </si>
  <si>
    <t>20A SBR SUPER BARRIER RECTIFIER</t>
  </si>
  <si>
    <t>SBR20M45D1Q</t>
  </si>
  <si>
    <t>20A SUPER BARRIER RECTIFIER</t>
  </si>
  <si>
    <t>SBR2M60S1FQ</t>
  </si>
  <si>
    <t>SBR2U60S1FQ</t>
  </si>
  <si>
    <t>SUPER BARRIER RECTIFIER</t>
  </si>
  <si>
    <t>SBR3045CTBQ</t>
  </si>
  <si>
    <t>SBR30A45CTBQ</t>
  </si>
  <si>
    <t>SBR30A60CTBQ</t>
  </si>
  <si>
    <t>SBR3A40SAQ</t>
  </si>
  <si>
    <t>SBR3U40P1Q</t>
  </si>
  <si>
    <t>SBR3U40S1FQ</t>
  </si>
  <si>
    <t>SURFACE MOUNT SCHOTTKY BARRIER DIODE ARRAYS</t>
  </si>
  <si>
    <t>SBR3U60P1Q</t>
  </si>
  <si>
    <t>3A SBR SUPER BARRIER RECTIFIER</t>
  </si>
  <si>
    <t>SBR3U60P5Q</t>
  </si>
  <si>
    <t>3A SUPER BARRIER RECTIFIER</t>
  </si>
  <si>
    <t>SBR3U60SLDQ</t>
  </si>
  <si>
    <t>3.0A SBR DUAL ISOLATED SUPER BARRIER RECTIFIER</t>
  </si>
  <si>
    <t>PowerDI5060-8 (Type D)</t>
  </si>
  <si>
    <t>SBR40U200CTBQ</t>
  </si>
  <si>
    <t>40A SUPER BARRIER RECTIFIER</t>
  </si>
  <si>
    <t>SBR440SBQ</t>
  </si>
  <si>
    <t>4.0A SBR Surface-Mount Super Barrier Rectifier</t>
  </si>
  <si>
    <t>SMB</t>
  </si>
  <si>
    <t>SBR545SAFQ</t>
  </si>
  <si>
    <t>SMAF</t>
  </si>
  <si>
    <t>SBR6100CTLQ</t>
  </si>
  <si>
    <t>SBR660CTLQ</t>
  </si>
  <si>
    <t>SBR8M100P5Q</t>
  </si>
  <si>
    <t>8A SBR SUPER BARRIER RECTIFIER</t>
  </si>
  <si>
    <t>SBR8U20SP5Q</t>
  </si>
  <si>
    <t>SBR8U60P5Q</t>
  </si>
  <si>
    <t>SBRFP2M60P1Q</t>
  </si>
  <si>
    <t>2A Field Plated SBR Field Plated Super Barrier Rectifier</t>
  </si>
  <si>
    <t>SBRT10U60D1Q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</si>
</sst>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SBR02U100LPQ.pdf" TargetMode="External"/><Relationship Id="rId_hyperlink_2" Type="http://schemas.openxmlformats.org/officeDocument/2006/relationships/hyperlink" Target="https://www.diodes.com/part/view/SBR02U100LPQ" TargetMode="External"/><Relationship Id="rId_hyperlink_3" Type="http://schemas.openxmlformats.org/officeDocument/2006/relationships/hyperlink" Target="https://www.diodes.com/assets/Datasheets/SBR0560S1Q.pdf" TargetMode="External"/><Relationship Id="rId_hyperlink_4" Type="http://schemas.openxmlformats.org/officeDocument/2006/relationships/hyperlink" Target="https://www.diodes.com/part/view/SBR0560S1Q" TargetMode="External"/><Relationship Id="rId_hyperlink_5" Type="http://schemas.openxmlformats.org/officeDocument/2006/relationships/hyperlink" Target="https://www.diodes.com/assets/Datasheets/SBR1045CTLQ.pdf" TargetMode="External"/><Relationship Id="rId_hyperlink_6" Type="http://schemas.openxmlformats.org/officeDocument/2006/relationships/hyperlink" Target="https://www.diodes.com/part/view/SBR1045CTLQ" TargetMode="External"/><Relationship Id="rId_hyperlink_7" Type="http://schemas.openxmlformats.org/officeDocument/2006/relationships/hyperlink" Target="https://www.diodes.com/assets/Datasheets/SBR1045D1Q.pdf" TargetMode="External"/><Relationship Id="rId_hyperlink_8" Type="http://schemas.openxmlformats.org/officeDocument/2006/relationships/hyperlink" Target="https://www.diodes.com/part/view/SBR1045D1Q" TargetMode="External"/><Relationship Id="rId_hyperlink_9" Type="http://schemas.openxmlformats.org/officeDocument/2006/relationships/hyperlink" Target="https://www.diodes.com/assets/Datasheets/SBR1045SP5.pdf" TargetMode="External"/><Relationship Id="rId_hyperlink_10" Type="http://schemas.openxmlformats.org/officeDocument/2006/relationships/hyperlink" Target="https://www.diodes.com/part/view/SBR1045SP5Q" TargetMode="External"/><Relationship Id="rId_hyperlink_11" Type="http://schemas.openxmlformats.org/officeDocument/2006/relationships/hyperlink" Target="https://www.diodes.com/assets/Datasheets/SBR10A45SP5.pdf" TargetMode="External"/><Relationship Id="rId_hyperlink_12" Type="http://schemas.openxmlformats.org/officeDocument/2006/relationships/hyperlink" Target="https://www.diodes.com/part/view/SBR10A45SP5Q" TargetMode="External"/><Relationship Id="rId_hyperlink_13" Type="http://schemas.openxmlformats.org/officeDocument/2006/relationships/hyperlink" Target="https://www.diodes.com/assets/Datasheets/SBR10M100P5Q.pdf" TargetMode="External"/><Relationship Id="rId_hyperlink_14" Type="http://schemas.openxmlformats.org/officeDocument/2006/relationships/hyperlink" Target="https://www.diodes.com/part/view/SBR10M100P5Q" TargetMode="External"/><Relationship Id="rId_hyperlink_15" Type="http://schemas.openxmlformats.org/officeDocument/2006/relationships/hyperlink" Target="https://www.diodes.com/assets/Datasheets/SBR10U200P5Q.pdf" TargetMode="External"/><Relationship Id="rId_hyperlink_16" Type="http://schemas.openxmlformats.org/officeDocument/2006/relationships/hyperlink" Target="https://www.diodes.com/part/view/SBR10U200P5Q" TargetMode="External"/><Relationship Id="rId_hyperlink_17" Type="http://schemas.openxmlformats.org/officeDocument/2006/relationships/hyperlink" Target="https://www.diodes.com/assets/Datasheets/SBR10U45SP5Q.pdf" TargetMode="External"/><Relationship Id="rId_hyperlink_18" Type="http://schemas.openxmlformats.org/officeDocument/2006/relationships/hyperlink" Target="https://www.diodes.com/part/view/SBR10U45SP5Q" TargetMode="External"/><Relationship Id="rId_hyperlink_19" Type="http://schemas.openxmlformats.org/officeDocument/2006/relationships/hyperlink" Target="https://www.diodes.com/assets/Datasheets/SBR12U100P5Q.pdf" TargetMode="External"/><Relationship Id="rId_hyperlink_20" Type="http://schemas.openxmlformats.org/officeDocument/2006/relationships/hyperlink" Target="https://www.diodes.com/part/view/SBR12U100P5Q" TargetMode="External"/><Relationship Id="rId_hyperlink_21" Type="http://schemas.openxmlformats.org/officeDocument/2006/relationships/hyperlink" Target="https://www.diodes.com/assets/Datasheets/SBR140S1FQ.pdf" TargetMode="External"/><Relationship Id="rId_hyperlink_22" Type="http://schemas.openxmlformats.org/officeDocument/2006/relationships/hyperlink" Target="https://www.diodes.com/part/view/SBR140S1FQ" TargetMode="External"/><Relationship Id="rId_hyperlink_23" Type="http://schemas.openxmlformats.org/officeDocument/2006/relationships/hyperlink" Target="https://www.diodes.com/assets/Datasheets/SBR15U100CTLQ.pdf" TargetMode="External"/><Relationship Id="rId_hyperlink_24" Type="http://schemas.openxmlformats.org/officeDocument/2006/relationships/hyperlink" Target="https://www.diodes.com/part/view/SBR15U100CTLQ" TargetMode="External"/><Relationship Id="rId_hyperlink_25" Type="http://schemas.openxmlformats.org/officeDocument/2006/relationships/hyperlink" Target="https://www.diodes.com/assets/Datasheets/SBR15U30SP5Q.pdf" TargetMode="External"/><Relationship Id="rId_hyperlink_26" Type="http://schemas.openxmlformats.org/officeDocument/2006/relationships/hyperlink" Target="https://www.diodes.com/part/view/SBR15U30SP5Q" TargetMode="External"/><Relationship Id="rId_hyperlink_27" Type="http://schemas.openxmlformats.org/officeDocument/2006/relationships/hyperlink" Target="https://www.diodes.com/assets/Datasheets/SBR1A40S3Q.pdf" TargetMode="External"/><Relationship Id="rId_hyperlink_28" Type="http://schemas.openxmlformats.org/officeDocument/2006/relationships/hyperlink" Target="https://www.diodes.com/part/view/SBR1A40S3Q" TargetMode="External"/><Relationship Id="rId_hyperlink_29" Type="http://schemas.openxmlformats.org/officeDocument/2006/relationships/hyperlink" Target="https://www.diodes.com/assets/Datasheets/SBR1U150SAQ.pdf" TargetMode="External"/><Relationship Id="rId_hyperlink_30" Type="http://schemas.openxmlformats.org/officeDocument/2006/relationships/hyperlink" Target="https://www.diodes.com/part/view/SBR1U150SAQ" TargetMode="External"/><Relationship Id="rId_hyperlink_31" Type="http://schemas.openxmlformats.org/officeDocument/2006/relationships/hyperlink" Target="https://www.diodes.com/assets/Datasheets/SBR1U200P1Q.pdf" TargetMode="External"/><Relationship Id="rId_hyperlink_32" Type="http://schemas.openxmlformats.org/officeDocument/2006/relationships/hyperlink" Target="https://www.diodes.com/part/view/SBR1U200P1Q" TargetMode="External"/><Relationship Id="rId_hyperlink_33" Type="http://schemas.openxmlformats.org/officeDocument/2006/relationships/hyperlink" Target="https://www.diodes.com/assets/Datasheets/SBR20A60CTBQ.pdf" TargetMode="External"/><Relationship Id="rId_hyperlink_34" Type="http://schemas.openxmlformats.org/officeDocument/2006/relationships/hyperlink" Target="https://www.diodes.com/part/view/SBR20A60CTBQ" TargetMode="External"/><Relationship Id="rId_hyperlink_35" Type="http://schemas.openxmlformats.org/officeDocument/2006/relationships/hyperlink" Target="https://www.diodes.com/assets/Datasheets/SBR20M150D1Q.pdf" TargetMode="External"/><Relationship Id="rId_hyperlink_36" Type="http://schemas.openxmlformats.org/officeDocument/2006/relationships/hyperlink" Target="https://www.diodes.com/part/view/SBR20M150D1Q" TargetMode="External"/><Relationship Id="rId_hyperlink_37" Type="http://schemas.openxmlformats.org/officeDocument/2006/relationships/hyperlink" Target="https://www.diodes.com/assets/Datasheets/SBR20M45D1Q.pdf" TargetMode="External"/><Relationship Id="rId_hyperlink_38" Type="http://schemas.openxmlformats.org/officeDocument/2006/relationships/hyperlink" Target="https://www.diodes.com/part/view/SBR20M45D1Q" TargetMode="External"/><Relationship Id="rId_hyperlink_39" Type="http://schemas.openxmlformats.org/officeDocument/2006/relationships/hyperlink" Target="https://www.diodes.com/assets/Datasheets/SBR2M60S1FQ.pdf" TargetMode="External"/><Relationship Id="rId_hyperlink_40" Type="http://schemas.openxmlformats.org/officeDocument/2006/relationships/hyperlink" Target="https://www.diodes.com/part/view/SBR2M60S1FQ" TargetMode="External"/><Relationship Id="rId_hyperlink_41" Type="http://schemas.openxmlformats.org/officeDocument/2006/relationships/hyperlink" Target="https://www.diodes.com/assets/Datasheets/SBR2U60S1FQ.pdf" TargetMode="External"/><Relationship Id="rId_hyperlink_42" Type="http://schemas.openxmlformats.org/officeDocument/2006/relationships/hyperlink" Target="https://www.diodes.com/part/view/SBR2U60S1FQ" TargetMode="External"/><Relationship Id="rId_hyperlink_43" Type="http://schemas.openxmlformats.org/officeDocument/2006/relationships/hyperlink" Target="https://www.diodes.com/assets/Datasheets/SBR3045CTBQ.pdf" TargetMode="External"/><Relationship Id="rId_hyperlink_44" Type="http://schemas.openxmlformats.org/officeDocument/2006/relationships/hyperlink" Target="https://www.diodes.com/part/view/SBR3045CTBQ" TargetMode="External"/><Relationship Id="rId_hyperlink_45" Type="http://schemas.openxmlformats.org/officeDocument/2006/relationships/hyperlink" Target="https://www.diodes.com/assets/Datasheets/SBR30A45CTBQ.pdf" TargetMode="External"/><Relationship Id="rId_hyperlink_46" Type="http://schemas.openxmlformats.org/officeDocument/2006/relationships/hyperlink" Target="https://www.diodes.com/part/view/SBR30A45CTBQ" TargetMode="External"/><Relationship Id="rId_hyperlink_47" Type="http://schemas.openxmlformats.org/officeDocument/2006/relationships/hyperlink" Target="https://www.diodes.com/assets/Datasheets/SBR30A60CTBQ.pdf" TargetMode="External"/><Relationship Id="rId_hyperlink_48" Type="http://schemas.openxmlformats.org/officeDocument/2006/relationships/hyperlink" Target="https://www.diodes.com/part/view/SBR30A60CTBQ" TargetMode="External"/><Relationship Id="rId_hyperlink_49" Type="http://schemas.openxmlformats.org/officeDocument/2006/relationships/hyperlink" Target="https://www.diodes.com/assets/Datasheets/SBR3A40SA.pdf" TargetMode="External"/><Relationship Id="rId_hyperlink_50" Type="http://schemas.openxmlformats.org/officeDocument/2006/relationships/hyperlink" Target="https://www.diodes.com/part/view/SBR3A40SAQ" TargetMode="External"/><Relationship Id="rId_hyperlink_51" Type="http://schemas.openxmlformats.org/officeDocument/2006/relationships/hyperlink" Target="https://www.diodes.com/assets/Datasheets/SBR3U40P1.pdf" TargetMode="External"/><Relationship Id="rId_hyperlink_52" Type="http://schemas.openxmlformats.org/officeDocument/2006/relationships/hyperlink" Target="https://www.diodes.com/part/view/SBR3U40P1Q" TargetMode="External"/><Relationship Id="rId_hyperlink_53" Type="http://schemas.openxmlformats.org/officeDocument/2006/relationships/hyperlink" Target="https://www.diodes.com/assets/Datasheets/SBR3U40S1FQ.pdf" TargetMode="External"/><Relationship Id="rId_hyperlink_54" Type="http://schemas.openxmlformats.org/officeDocument/2006/relationships/hyperlink" Target="https://www.diodes.com/part/view/SBR3U40S1FQ" TargetMode="External"/><Relationship Id="rId_hyperlink_55" Type="http://schemas.openxmlformats.org/officeDocument/2006/relationships/hyperlink" Target="https://www.diodes.com/assets/Datasheets/SBR3U60P1Q.pdf" TargetMode="External"/><Relationship Id="rId_hyperlink_56" Type="http://schemas.openxmlformats.org/officeDocument/2006/relationships/hyperlink" Target="https://www.diodes.com/part/view/SBR3U60P1Q" TargetMode="External"/><Relationship Id="rId_hyperlink_57" Type="http://schemas.openxmlformats.org/officeDocument/2006/relationships/hyperlink" Target="https://www.diodes.com/assets/Datasheets/SBR3U60P5Q.pdf" TargetMode="External"/><Relationship Id="rId_hyperlink_58" Type="http://schemas.openxmlformats.org/officeDocument/2006/relationships/hyperlink" Target="https://www.diodes.com/part/view/SBR3U60P5Q" TargetMode="External"/><Relationship Id="rId_hyperlink_59" Type="http://schemas.openxmlformats.org/officeDocument/2006/relationships/hyperlink" Target="https://www.diodes.com/assets/Datasheets/SBR3U60SLDQ.pdf" TargetMode="External"/><Relationship Id="rId_hyperlink_60" Type="http://schemas.openxmlformats.org/officeDocument/2006/relationships/hyperlink" Target="https://www.diodes.com/part/view/SBR3U60SLDQ" TargetMode="External"/><Relationship Id="rId_hyperlink_61" Type="http://schemas.openxmlformats.org/officeDocument/2006/relationships/hyperlink" Target="https://www.diodes.com/assets/Datasheets/SBR40U200CTBQ.pdf" TargetMode="External"/><Relationship Id="rId_hyperlink_62" Type="http://schemas.openxmlformats.org/officeDocument/2006/relationships/hyperlink" Target="https://www.diodes.com/part/view/SBR40U200CTBQ" TargetMode="External"/><Relationship Id="rId_hyperlink_63" Type="http://schemas.openxmlformats.org/officeDocument/2006/relationships/hyperlink" Target="https://www.diodes.com/assets/Datasheets/SBR440SBQ.pdf" TargetMode="External"/><Relationship Id="rId_hyperlink_64" Type="http://schemas.openxmlformats.org/officeDocument/2006/relationships/hyperlink" Target="https://www.diodes.com/part/view/SBR440SBQ" TargetMode="External"/><Relationship Id="rId_hyperlink_65" Type="http://schemas.openxmlformats.org/officeDocument/2006/relationships/hyperlink" Target="https://www.diodes.com/assets/Datasheets/SBR545SAFQ.pdf" TargetMode="External"/><Relationship Id="rId_hyperlink_66" Type="http://schemas.openxmlformats.org/officeDocument/2006/relationships/hyperlink" Target="https://www.diodes.com/part/view/SBR545SAFQ" TargetMode="External"/><Relationship Id="rId_hyperlink_67" Type="http://schemas.openxmlformats.org/officeDocument/2006/relationships/hyperlink" Target="https://www.diodes.com/assets/Datasheets/SBR6100CTLQ.pdf" TargetMode="External"/><Relationship Id="rId_hyperlink_68" Type="http://schemas.openxmlformats.org/officeDocument/2006/relationships/hyperlink" Target="https://www.diodes.com/part/view/SBR6100CTLQ" TargetMode="External"/><Relationship Id="rId_hyperlink_69" Type="http://schemas.openxmlformats.org/officeDocument/2006/relationships/hyperlink" Target="https://www.diodes.com/assets/Datasheets/SBR660CTLQ.pdf" TargetMode="External"/><Relationship Id="rId_hyperlink_70" Type="http://schemas.openxmlformats.org/officeDocument/2006/relationships/hyperlink" Target="https://www.diodes.com/part/view/SBR660CTLQ" TargetMode="External"/><Relationship Id="rId_hyperlink_71" Type="http://schemas.openxmlformats.org/officeDocument/2006/relationships/hyperlink" Target="https://www.diodes.com/assets/Datasheets/SBR8M100P5Q.pdf" TargetMode="External"/><Relationship Id="rId_hyperlink_72" Type="http://schemas.openxmlformats.org/officeDocument/2006/relationships/hyperlink" Target="https://www.diodes.com/part/view/SBR8M100P5Q" TargetMode="External"/><Relationship Id="rId_hyperlink_73" Type="http://schemas.openxmlformats.org/officeDocument/2006/relationships/hyperlink" Target="https://www.diodes.com/assets/Datasheets/SBR8U20SP5Q.pdf" TargetMode="External"/><Relationship Id="rId_hyperlink_74" Type="http://schemas.openxmlformats.org/officeDocument/2006/relationships/hyperlink" Target="https://www.diodes.com/part/view/SBR8U20SP5Q" TargetMode="External"/><Relationship Id="rId_hyperlink_75" Type="http://schemas.openxmlformats.org/officeDocument/2006/relationships/hyperlink" Target="https://www.diodes.com/assets/Datasheets/SBR8U60P5Q.pdf" TargetMode="External"/><Relationship Id="rId_hyperlink_76" Type="http://schemas.openxmlformats.org/officeDocument/2006/relationships/hyperlink" Target="https://www.diodes.com/part/view/SBR8U60P5Q" TargetMode="External"/><Relationship Id="rId_hyperlink_77" Type="http://schemas.openxmlformats.org/officeDocument/2006/relationships/hyperlink" Target="https://www.diodes.com/assets/Datasheets/SBRFP2M60P1Q.pdf" TargetMode="External"/><Relationship Id="rId_hyperlink_78" Type="http://schemas.openxmlformats.org/officeDocument/2006/relationships/hyperlink" Target="https://www.diodes.com/part/view/SBRFP2M60P1Q" TargetMode="External"/><Relationship Id="rId_hyperlink_79" Type="http://schemas.openxmlformats.org/officeDocument/2006/relationships/hyperlink" Target="https://www.diodes.com/assets/Datasheets/SBRT10U60D1Q.pdf" TargetMode="External"/><Relationship Id="rId_hyperlink_80" Type="http://schemas.openxmlformats.org/officeDocument/2006/relationships/hyperlink" Target="https://www.diodes.com/part/view/SBRT10U60D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4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TerminalTemperature TT (ºC)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Average Rectified Current IO 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 Reverse Voltage VRRM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Forward Surge Current IFSM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IF (A)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 Current IR (μA)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VR (V)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 Time trr (ns)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 Capacitance CT 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Hyperlink("https://www.diodes.com/assets/Datasheets/SBR02U100LPQ.pdf")</f>
        <v>https://www.diodes.com/assets/Datasheets/SBR02U100LPQ.pdf</v>
      </c>
      <c r="C2" t="str">
        <f>Hyperlink("https://www.diodes.com/part/view/SBR02U100LPQ","SBR02U100LPQ")</f>
        <v>SBR02U100LPQ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0.25</v>
      </c>
      <c r="J2">
        <v>100</v>
      </c>
      <c r="K2">
        <v>5</v>
      </c>
      <c r="L2">
        <v>0.8</v>
      </c>
      <c r="M2">
        <v>0.2</v>
      </c>
      <c r="N2">
        <v>1</v>
      </c>
      <c r="O2">
        <v>75</v>
      </c>
      <c r="P2" t="s">
        <v>20</v>
      </c>
      <c r="Q2" t="s">
        <v>20</v>
      </c>
      <c r="R2" t="s">
        <v>24</v>
      </c>
    </row>
    <row r="3" spans="1:18">
      <c r="A3" t="s">
        <v>25</v>
      </c>
      <c r="B3" s="2" t="str">
        <f>Hyperlink("https://www.diodes.com/assets/Datasheets/SBR0560S1Q.pdf")</f>
        <v>https://www.diodes.com/assets/Datasheets/SBR0560S1Q.pdf</v>
      </c>
      <c r="C3" t="str">
        <f>Hyperlink("https://www.diodes.com/part/view/SBR0560S1Q","SBR0560S1Q")</f>
        <v>SBR0560S1Q</v>
      </c>
      <c r="D3" t="s">
        <v>26</v>
      </c>
      <c r="E3" t="s">
        <v>20</v>
      </c>
      <c r="F3" t="s">
        <v>21</v>
      </c>
      <c r="G3" t="s">
        <v>22</v>
      </c>
      <c r="H3" t="s">
        <v>23</v>
      </c>
      <c r="I3">
        <v>0.5</v>
      </c>
      <c r="J3">
        <v>60</v>
      </c>
      <c r="K3">
        <v>15</v>
      </c>
      <c r="L3">
        <v>0.5</v>
      </c>
      <c r="M3">
        <v>0.5</v>
      </c>
      <c r="N3">
        <v>100</v>
      </c>
      <c r="O3">
        <v>60</v>
      </c>
      <c r="P3" t="s">
        <v>20</v>
      </c>
      <c r="Q3" t="s">
        <v>20</v>
      </c>
      <c r="R3" t="s">
        <v>27</v>
      </c>
    </row>
    <row r="4" spans="1:18">
      <c r="A4" t="s">
        <v>28</v>
      </c>
      <c r="B4" s="2" t="str">
        <f>Hyperlink("https://www.diodes.com/assets/Datasheets/SBR1045CTLQ.pdf")</f>
        <v>https://www.diodes.com/assets/Datasheets/SBR1045CTLQ.pdf</v>
      </c>
      <c r="C4" t="str">
        <f>Hyperlink("https://www.diodes.com/part/view/SBR1045CTLQ","SBR1045CTLQ")</f>
        <v>SBR1045CTLQ</v>
      </c>
      <c r="D4" t="s">
        <v>29</v>
      </c>
      <c r="E4" t="s">
        <v>20</v>
      </c>
      <c r="F4" t="s">
        <v>21</v>
      </c>
      <c r="G4" t="s">
        <v>22</v>
      </c>
      <c r="H4" t="s">
        <v>30</v>
      </c>
      <c r="I4">
        <v>10</v>
      </c>
      <c r="J4">
        <v>45</v>
      </c>
      <c r="K4">
        <v>90</v>
      </c>
      <c r="L4">
        <v>0.55</v>
      </c>
      <c r="M4">
        <v>5</v>
      </c>
      <c r="N4">
        <v>10</v>
      </c>
      <c r="O4">
        <v>45</v>
      </c>
      <c r="P4" t="s">
        <v>20</v>
      </c>
      <c r="Q4">
        <v>150</v>
      </c>
      <c r="R4" t="s">
        <v>31</v>
      </c>
    </row>
    <row r="5" spans="1:18">
      <c r="A5" t="s">
        <v>32</v>
      </c>
      <c r="B5" s="2" t="str">
        <f>Hyperlink("https://www.diodes.com/assets/Datasheets/SBR1045D1Q.pdf")</f>
        <v>https://www.diodes.com/assets/Datasheets/SBR1045D1Q.pdf</v>
      </c>
      <c r="C5" t="str">
        <f>Hyperlink("https://www.diodes.com/part/view/SBR1045D1Q","SBR1045D1Q")</f>
        <v>SBR1045D1Q</v>
      </c>
      <c r="D5" t="s">
        <v>29</v>
      </c>
      <c r="E5">
        <v>150</v>
      </c>
      <c r="F5" t="s">
        <v>21</v>
      </c>
      <c r="G5" t="s">
        <v>22</v>
      </c>
      <c r="H5" t="s">
        <v>23</v>
      </c>
      <c r="I5">
        <v>10</v>
      </c>
      <c r="J5">
        <v>45</v>
      </c>
      <c r="K5">
        <v>90</v>
      </c>
      <c r="L5">
        <v>0.58</v>
      </c>
      <c r="M5">
        <v>10</v>
      </c>
      <c r="N5">
        <v>300</v>
      </c>
      <c r="O5">
        <v>45</v>
      </c>
      <c r="P5" t="s">
        <v>20</v>
      </c>
      <c r="Q5">
        <v>400</v>
      </c>
      <c r="R5" t="s">
        <v>31</v>
      </c>
    </row>
    <row r="6" spans="1:18">
      <c r="A6" t="s">
        <v>33</v>
      </c>
      <c r="B6" s="2" t="str">
        <f>Hyperlink("https://www.diodes.com/assets/Datasheets/SBR1045SP5.pdf")</f>
        <v>https://www.diodes.com/assets/Datasheets/SBR1045SP5.pdf</v>
      </c>
      <c r="C6" t="str">
        <f>Hyperlink("https://www.diodes.com/part/view/SBR1045SP5Q","SBR1045SP5Q")</f>
        <v>SBR1045SP5Q</v>
      </c>
      <c r="D6" t="s">
        <v>34</v>
      </c>
      <c r="E6" t="s">
        <v>20</v>
      </c>
      <c r="F6" t="s">
        <v>21</v>
      </c>
      <c r="G6" t="s">
        <v>22</v>
      </c>
      <c r="H6" t="s">
        <v>23</v>
      </c>
      <c r="I6">
        <v>10</v>
      </c>
      <c r="J6">
        <v>45</v>
      </c>
      <c r="K6">
        <v>180</v>
      </c>
      <c r="L6">
        <v>0.55</v>
      </c>
      <c r="M6">
        <v>10</v>
      </c>
      <c r="N6">
        <v>450</v>
      </c>
      <c r="O6">
        <v>45</v>
      </c>
      <c r="P6" t="s">
        <v>20</v>
      </c>
      <c r="Q6">
        <v>500</v>
      </c>
      <c r="R6" t="s">
        <v>35</v>
      </c>
    </row>
    <row r="7" spans="1:18">
      <c r="A7" t="s">
        <v>36</v>
      </c>
      <c r="B7" s="2" t="str">
        <f>Hyperlink("https://www.diodes.com/assets/Datasheets/SBR10A45SP5.pdf")</f>
        <v>https://www.diodes.com/assets/Datasheets/SBR10A45SP5.pdf</v>
      </c>
      <c r="C7" t="str">
        <f>Hyperlink("https://www.diodes.com/part/view/SBR10A45SP5Q","SBR10A45SP5Q")</f>
        <v>SBR10A45SP5Q</v>
      </c>
      <c r="D7" t="s">
        <v>34</v>
      </c>
      <c r="F7" t="s">
        <v>21</v>
      </c>
      <c r="G7" t="s">
        <v>22</v>
      </c>
      <c r="H7" t="s">
        <v>23</v>
      </c>
      <c r="I7">
        <v>10</v>
      </c>
      <c r="J7">
        <v>45</v>
      </c>
      <c r="K7">
        <v>180</v>
      </c>
      <c r="L7">
        <v>0.53</v>
      </c>
      <c r="M7">
        <v>10</v>
      </c>
      <c r="N7">
        <v>400</v>
      </c>
      <c r="O7">
        <v>45</v>
      </c>
      <c r="Q7">
        <v>45</v>
      </c>
      <c r="R7" t="s">
        <v>35</v>
      </c>
    </row>
    <row r="8" spans="1:18">
      <c r="A8" t="s">
        <v>37</v>
      </c>
      <c r="B8" s="2" t="str">
        <f>Hyperlink("https://www.diodes.com/assets/Datasheets/SBR10M100P5Q.pdf")</f>
        <v>https://www.diodes.com/assets/Datasheets/SBR10M100P5Q.pdf</v>
      </c>
      <c r="C8" t="str">
        <f>Hyperlink("https://www.diodes.com/part/view/SBR10M100P5Q","SBR10M100P5Q")</f>
        <v>SBR10M100P5Q</v>
      </c>
      <c r="D8" t="s">
        <v>38</v>
      </c>
      <c r="E8" t="s">
        <v>20</v>
      </c>
      <c r="F8" t="s">
        <v>21</v>
      </c>
      <c r="G8" t="s">
        <v>22</v>
      </c>
      <c r="H8" t="s">
        <v>23</v>
      </c>
      <c r="I8">
        <v>10</v>
      </c>
      <c r="J8">
        <v>100</v>
      </c>
      <c r="K8">
        <v>220</v>
      </c>
      <c r="L8">
        <v>0.88</v>
      </c>
      <c r="M8">
        <v>10</v>
      </c>
      <c r="N8">
        <v>2</v>
      </c>
      <c r="O8">
        <v>100</v>
      </c>
      <c r="P8" t="s">
        <v>20</v>
      </c>
      <c r="Q8">
        <v>245</v>
      </c>
      <c r="R8" t="s">
        <v>35</v>
      </c>
    </row>
    <row r="9" spans="1:18">
      <c r="A9" t="s">
        <v>39</v>
      </c>
      <c r="B9" s="2" t="str">
        <f>Hyperlink("https://www.diodes.com/assets/Datasheets/SBR10U200P5Q.pdf")</f>
        <v>https://www.diodes.com/assets/Datasheets/SBR10U200P5Q.pdf</v>
      </c>
      <c r="C9" t="str">
        <f>Hyperlink("https://www.diodes.com/part/view/SBR10U200P5Q","SBR10U200P5Q")</f>
        <v>SBR10U200P5Q</v>
      </c>
      <c r="D9" t="s">
        <v>34</v>
      </c>
      <c r="E9" t="s">
        <v>20</v>
      </c>
      <c r="F9" t="s">
        <v>21</v>
      </c>
      <c r="G9" t="s">
        <v>22</v>
      </c>
      <c r="H9" t="s">
        <v>23</v>
      </c>
      <c r="I9">
        <v>10</v>
      </c>
      <c r="J9">
        <v>200</v>
      </c>
      <c r="K9">
        <v>180</v>
      </c>
      <c r="L9">
        <v>0.88</v>
      </c>
      <c r="M9">
        <v>10</v>
      </c>
      <c r="N9">
        <v>100</v>
      </c>
      <c r="O9">
        <v>200</v>
      </c>
      <c r="P9" t="s">
        <v>20</v>
      </c>
      <c r="Q9">
        <v>200</v>
      </c>
      <c r="R9" t="s">
        <v>35</v>
      </c>
    </row>
    <row r="10" spans="1:18">
      <c r="A10" t="s">
        <v>40</v>
      </c>
      <c r="B10" s="2" t="str">
        <f>Hyperlink("https://www.diodes.com/assets/Datasheets/SBR10U45SP5Q.pdf")</f>
        <v>https://www.diodes.com/assets/Datasheets/SBR10U45SP5Q.pdf</v>
      </c>
      <c r="C10" t="str">
        <f>Hyperlink("https://www.diodes.com/part/view/SBR10U45SP5Q","SBR10U45SP5Q")</f>
        <v>SBR10U45SP5Q</v>
      </c>
      <c r="D10" t="s">
        <v>29</v>
      </c>
      <c r="E10">
        <v>150</v>
      </c>
      <c r="F10" t="s">
        <v>21</v>
      </c>
      <c r="G10" t="s">
        <v>22</v>
      </c>
      <c r="H10" t="s">
        <v>23</v>
      </c>
      <c r="I10">
        <v>10</v>
      </c>
      <c r="J10">
        <v>45</v>
      </c>
      <c r="K10">
        <v>275</v>
      </c>
      <c r="L10">
        <v>0.47</v>
      </c>
      <c r="M10">
        <v>10</v>
      </c>
      <c r="N10">
        <v>300</v>
      </c>
      <c r="O10">
        <v>45</v>
      </c>
      <c r="P10" t="s">
        <v>20</v>
      </c>
      <c r="Q10">
        <v>600</v>
      </c>
      <c r="R10" t="s">
        <v>35</v>
      </c>
    </row>
    <row r="11" spans="1:18">
      <c r="A11" t="s">
        <v>41</v>
      </c>
      <c r="B11" s="2" t="str">
        <f>Hyperlink("https://www.diodes.com/assets/Datasheets/SBR12U100P5Q.pdf")</f>
        <v>https://www.diodes.com/assets/Datasheets/SBR12U100P5Q.pdf</v>
      </c>
      <c r="C11" t="str">
        <f>Hyperlink("https://www.diodes.com/part/view/SBR12U100P5Q","SBR12U100P5Q")</f>
        <v>SBR12U100P5Q</v>
      </c>
      <c r="D11" t="s">
        <v>42</v>
      </c>
      <c r="E11" t="s">
        <v>20</v>
      </c>
      <c r="F11" t="s">
        <v>21</v>
      </c>
      <c r="G11" t="s">
        <v>22</v>
      </c>
      <c r="H11" t="s">
        <v>23</v>
      </c>
      <c r="I11">
        <v>12</v>
      </c>
      <c r="J11">
        <v>100</v>
      </c>
      <c r="K11">
        <v>250</v>
      </c>
      <c r="L11">
        <v>0.78</v>
      </c>
      <c r="M11">
        <v>12</v>
      </c>
      <c r="N11">
        <v>250</v>
      </c>
      <c r="O11">
        <v>100</v>
      </c>
      <c r="P11" t="s">
        <v>20</v>
      </c>
      <c r="Q11">
        <v>300</v>
      </c>
      <c r="R11" t="s">
        <v>35</v>
      </c>
    </row>
    <row r="12" spans="1:18">
      <c r="A12" t="s">
        <v>43</v>
      </c>
      <c r="B12" s="2" t="str">
        <f>Hyperlink("https://www.diodes.com/assets/Datasheets/SBR140S1FQ.pdf")</f>
        <v>https://www.diodes.com/assets/Datasheets/SBR140S1FQ.pdf</v>
      </c>
      <c r="C12" t="str">
        <f>Hyperlink("https://www.diodes.com/part/view/SBR140S1FQ","SBR140S1FQ")</f>
        <v>SBR140S1FQ</v>
      </c>
      <c r="D12" t="s">
        <v>44</v>
      </c>
      <c r="F12" t="s">
        <v>21</v>
      </c>
      <c r="G12" t="s">
        <v>22</v>
      </c>
      <c r="H12" t="s">
        <v>23</v>
      </c>
      <c r="I12">
        <v>1</v>
      </c>
      <c r="J12">
        <v>40</v>
      </c>
      <c r="K12">
        <v>30</v>
      </c>
      <c r="L12">
        <v>0.51</v>
      </c>
      <c r="M12">
        <v>1</v>
      </c>
      <c r="N12">
        <v>100</v>
      </c>
      <c r="O12">
        <v>40</v>
      </c>
      <c r="Q12">
        <v>110</v>
      </c>
      <c r="R12" t="s">
        <v>45</v>
      </c>
    </row>
    <row r="13" spans="1:18">
      <c r="A13" t="s">
        <v>46</v>
      </c>
      <c r="B13" s="2" t="str">
        <f>Hyperlink("https://www.diodes.com/assets/Datasheets/SBR15U100CTLQ.pdf")</f>
        <v>https://www.diodes.com/assets/Datasheets/SBR15U100CTLQ.pdf</v>
      </c>
      <c r="C13" t="str">
        <f>Hyperlink("https://www.diodes.com/part/view/SBR15U100CTLQ","SBR15U100CTLQ")</f>
        <v>SBR15U100CTLQ</v>
      </c>
      <c r="D13" t="s">
        <v>29</v>
      </c>
      <c r="E13">
        <v>150</v>
      </c>
      <c r="F13" t="s">
        <v>21</v>
      </c>
      <c r="G13" t="s">
        <v>22</v>
      </c>
      <c r="H13" t="s">
        <v>30</v>
      </c>
      <c r="I13">
        <v>15</v>
      </c>
      <c r="J13">
        <v>100</v>
      </c>
      <c r="K13">
        <v>100</v>
      </c>
      <c r="L13">
        <v>0.8</v>
      </c>
      <c r="M13">
        <v>7.5</v>
      </c>
      <c r="N13">
        <v>100</v>
      </c>
      <c r="O13">
        <v>100</v>
      </c>
      <c r="P13" t="s">
        <v>20</v>
      </c>
      <c r="Q13">
        <v>150</v>
      </c>
      <c r="R13" t="s">
        <v>31</v>
      </c>
    </row>
    <row r="14" spans="1:18">
      <c r="A14" t="s">
        <v>47</v>
      </c>
      <c r="B14" s="2" t="str">
        <f>Hyperlink("https://www.diodes.com/assets/Datasheets/SBR15U30SP5Q.pdf")</f>
        <v>https://www.diodes.com/assets/Datasheets/SBR15U30SP5Q.pdf</v>
      </c>
      <c r="C14" t="str">
        <f>Hyperlink("https://www.diodes.com/part/view/SBR15U30SP5Q","SBR15U30SP5Q")</f>
        <v>SBR15U30SP5Q</v>
      </c>
      <c r="D14" t="s">
        <v>48</v>
      </c>
      <c r="E14">
        <v>55</v>
      </c>
      <c r="F14" t="s">
        <v>21</v>
      </c>
      <c r="G14" t="s">
        <v>22</v>
      </c>
      <c r="H14" t="s">
        <v>23</v>
      </c>
      <c r="I14">
        <v>15</v>
      </c>
      <c r="J14">
        <v>30</v>
      </c>
      <c r="K14">
        <v>280</v>
      </c>
      <c r="L14">
        <v>0.49</v>
      </c>
      <c r="M14">
        <v>15</v>
      </c>
      <c r="N14">
        <v>300</v>
      </c>
      <c r="O14">
        <v>30</v>
      </c>
      <c r="P14" t="s">
        <v>20</v>
      </c>
      <c r="Q14" t="s">
        <v>20</v>
      </c>
      <c r="R14" t="s">
        <v>35</v>
      </c>
    </row>
    <row r="15" spans="1:18">
      <c r="A15" t="s">
        <v>49</v>
      </c>
      <c r="B15" s="2" t="str">
        <f>Hyperlink("https://www.diodes.com/assets/Datasheets/SBR1A40S3Q.pdf")</f>
        <v>https://www.diodes.com/assets/Datasheets/SBR1A40S3Q.pdf</v>
      </c>
      <c r="C15" t="str">
        <f>Hyperlink("https://www.diodes.com/part/view/SBR1A40S3Q","SBR1A40S3Q")</f>
        <v>SBR1A40S3Q</v>
      </c>
      <c r="D15" t="s">
        <v>38</v>
      </c>
      <c r="E15" t="s">
        <v>20</v>
      </c>
      <c r="F15" t="s">
        <v>21</v>
      </c>
      <c r="G15" t="s">
        <v>22</v>
      </c>
      <c r="H15" t="s">
        <v>23</v>
      </c>
      <c r="I15">
        <v>1</v>
      </c>
      <c r="J15">
        <v>40</v>
      </c>
      <c r="K15">
        <v>20</v>
      </c>
      <c r="L15">
        <v>0.55</v>
      </c>
      <c r="M15">
        <v>1</v>
      </c>
      <c r="N15">
        <v>500</v>
      </c>
      <c r="O15">
        <v>40</v>
      </c>
      <c r="P15" t="s">
        <v>20</v>
      </c>
      <c r="Q15" t="s">
        <v>20</v>
      </c>
      <c r="R15" t="s">
        <v>50</v>
      </c>
    </row>
    <row r="16" spans="1:18">
      <c r="A16" t="s">
        <v>51</v>
      </c>
      <c r="B16" s="2" t="str">
        <f>Hyperlink("https://www.diodes.com/assets/Datasheets/SBR1U150SAQ.pdf")</f>
        <v>https://www.diodes.com/assets/Datasheets/SBR1U150SAQ.pdf</v>
      </c>
      <c r="C16" t="str">
        <f>Hyperlink("https://www.diodes.com/part/view/SBR1U150SAQ","SBR1U150SAQ")</f>
        <v>SBR1U150SAQ</v>
      </c>
      <c r="D16" t="s">
        <v>19</v>
      </c>
      <c r="E16" t="s">
        <v>20</v>
      </c>
      <c r="F16" t="s">
        <v>21</v>
      </c>
      <c r="G16" t="s">
        <v>22</v>
      </c>
      <c r="H16" t="s">
        <v>23</v>
      </c>
      <c r="I16">
        <v>1</v>
      </c>
      <c r="J16">
        <v>150</v>
      </c>
      <c r="K16">
        <v>42</v>
      </c>
      <c r="L16">
        <v>0.7</v>
      </c>
      <c r="M16">
        <v>1</v>
      </c>
      <c r="N16">
        <v>100</v>
      </c>
      <c r="O16" t="s">
        <v>20</v>
      </c>
      <c r="P16" t="s">
        <v>20</v>
      </c>
      <c r="Q16" t="s">
        <v>20</v>
      </c>
      <c r="R16" t="s">
        <v>52</v>
      </c>
    </row>
    <row r="17" spans="1:18">
      <c r="A17" t="s">
        <v>53</v>
      </c>
      <c r="B17" s="2" t="str">
        <f>Hyperlink("https://www.diodes.com/assets/Datasheets/SBR1U200P1Q.pdf")</f>
        <v>https://www.diodes.com/assets/Datasheets/SBR1U200P1Q.pdf</v>
      </c>
      <c r="C17" t="str">
        <f>Hyperlink("https://www.diodes.com/part/view/SBR1U200P1Q","SBR1U200P1Q")</f>
        <v>SBR1U200P1Q</v>
      </c>
      <c r="E17" t="s">
        <v>20</v>
      </c>
      <c r="F17" t="s">
        <v>21</v>
      </c>
      <c r="G17" t="s">
        <v>22</v>
      </c>
      <c r="H17" t="s">
        <v>23</v>
      </c>
      <c r="I17">
        <v>1</v>
      </c>
      <c r="J17">
        <v>200</v>
      </c>
      <c r="K17">
        <v>40</v>
      </c>
      <c r="L17">
        <v>0.82</v>
      </c>
      <c r="M17">
        <v>1</v>
      </c>
      <c r="N17">
        <v>50</v>
      </c>
      <c r="O17">
        <v>200</v>
      </c>
      <c r="P17">
        <v>25</v>
      </c>
      <c r="Q17" t="s">
        <v>20</v>
      </c>
      <c r="R17" t="s">
        <v>54</v>
      </c>
    </row>
    <row r="18" spans="1:18">
      <c r="A18" t="s">
        <v>55</v>
      </c>
      <c r="B18" s="2" t="str">
        <f>Hyperlink("https://www.diodes.com/assets/Datasheets/SBR20A60CTBQ.pdf")</f>
        <v>https://www.diodes.com/assets/Datasheets/SBR20A60CTBQ.pdf</v>
      </c>
      <c r="C18" t="str">
        <f>Hyperlink("https://www.diodes.com/part/view/SBR20A60CTBQ","SBR20A60CTBQ")</f>
        <v>SBR20A60CTBQ</v>
      </c>
      <c r="D18" t="s">
        <v>29</v>
      </c>
      <c r="E18">
        <v>150</v>
      </c>
      <c r="F18" t="s">
        <v>21</v>
      </c>
      <c r="G18" t="s">
        <v>22</v>
      </c>
      <c r="H18" t="s">
        <v>30</v>
      </c>
      <c r="I18">
        <v>20</v>
      </c>
      <c r="J18">
        <v>60</v>
      </c>
      <c r="K18">
        <v>180</v>
      </c>
      <c r="L18">
        <v>0.79</v>
      </c>
      <c r="M18">
        <v>20</v>
      </c>
      <c r="N18">
        <v>500</v>
      </c>
      <c r="O18">
        <v>60</v>
      </c>
      <c r="P18" t="s">
        <v>20</v>
      </c>
      <c r="Q18" t="s">
        <v>20</v>
      </c>
      <c r="R18" t="s">
        <v>56</v>
      </c>
    </row>
    <row r="19" spans="1:18">
      <c r="A19" t="s">
        <v>57</v>
      </c>
      <c r="B19" s="2" t="str">
        <f>Hyperlink("https://www.diodes.com/assets/Datasheets/SBR20M150D1Q.pdf")</f>
        <v>https://www.diodes.com/assets/Datasheets/SBR20M150D1Q.pdf</v>
      </c>
      <c r="C19" t="str">
        <f>Hyperlink("https://www.diodes.com/part/view/SBR20M150D1Q","SBR20M150D1Q")</f>
        <v>SBR20M150D1Q</v>
      </c>
      <c r="D19" t="s">
        <v>58</v>
      </c>
      <c r="F19" t="s">
        <v>21</v>
      </c>
      <c r="G19" t="s">
        <v>22</v>
      </c>
      <c r="H19" t="s">
        <v>23</v>
      </c>
      <c r="I19">
        <v>20</v>
      </c>
      <c r="J19">
        <v>150</v>
      </c>
      <c r="K19">
        <v>160</v>
      </c>
      <c r="L19">
        <v>0.9</v>
      </c>
      <c r="M19">
        <v>20</v>
      </c>
      <c r="N19">
        <v>50</v>
      </c>
      <c r="O19">
        <v>150</v>
      </c>
      <c r="Q19">
        <v>670</v>
      </c>
      <c r="R19" t="s">
        <v>31</v>
      </c>
    </row>
    <row r="20" spans="1:18">
      <c r="A20" t="s">
        <v>59</v>
      </c>
      <c r="B20" s="2" t="str">
        <f>Hyperlink("https://www.diodes.com/assets/Datasheets/SBR20M45D1Q.pdf")</f>
        <v>https://www.diodes.com/assets/Datasheets/SBR20M45D1Q.pdf</v>
      </c>
      <c r="C20" t="str">
        <f>Hyperlink("https://www.diodes.com/part/view/SBR20M45D1Q","SBR20M45D1Q")</f>
        <v>SBR20M45D1Q</v>
      </c>
      <c r="D20" t="s">
        <v>60</v>
      </c>
      <c r="E20" t="s">
        <v>20</v>
      </c>
      <c r="F20" t="s">
        <v>21</v>
      </c>
      <c r="G20" t="s">
        <v>22</v>
      </c>
      <c r="H20" t="s">
        <v>23</v>
      </c>
      <c r="I20">
        <v>20</v>
      </c>
      <c r="J20">
        <v>45</v>
      </c>
      <c r="K20">
        <v>140</v>
      </c>
      <c r="L20">
        <v>0.61</v>
      </c>
      <c r="M20">
        <v>20</v>
      </c>
      <c r="N20">
        <v>100</v>
      </c>
      <c r="O20">
        <v>45</v>
      </c>
      <c r="P20" t="s">
        <v>20</v>
      </c>
      <c r="Q20" t="s">
        <v>20</v>
      </c>
      <c r="R20" t="s">
        <v>31</v>
      </c>
    </row>
    <row r="21" spans="1:18">
      <c r="A21" t="s">
        <v>61</v>
      </c>
      <c r="B21" s="2" t="str">
        <f>Hyperlink("https://www.diodes.com/assets/Datasheets/SBR2M60S1FQ.pdf")</f>
        <v>https://www.diodes.com/assets/Datasheets/SBR2M60S1FQ.pdf</v>
      </c>
      <c r="C21" t="str">
        <f>Hyperlink("https://www.diodes.com/part/view/SBR2M60S1FQ","SBR2M60S1FQ")</f>
        <v>SBR2M60S1FQ</v>
      </c>
      <c r="D21" t="s">
        <v>29</v>
      </c>
      <c r="E21" t="s">
        <v>20</v>
      </c>
      <c r="F21" t="s">
        <v>21</v>
      </c>
      <c r="G21" t="s">
        <v>22</v>
      </c>
      <c r="H21" t="s">
        <v>23</v>
      </c>
      <c r="I21">
        <v>2</v>
      </c>
      <c r="J21">
        <v>60</v>
      </c>
      <c r="K21">
        <v>30</v>
      </c>
      <c r="L21">
        <v>0.7</v>
      </c>
      <c r="M21">
        <v>2</v>
      </c>
      <c r="N21">
        <v>0.8</v>
      </c>
      <c r="O21">
        <v>60</v>
      </c>
      <c r="P21" t="s">
        <v>20</v>
      </c>
      <c r="Q21" t="s">
        <v>20</v>
      </c>
      <c r="R21" t="s">
        <v>45</v>
      </c>
    </row>
    <row r="22" spans="1:18">
      <c r="A22" t="s">
        <v>62</v>
      </c>
      <c r="B22" s="2" t="str">
        <f>Hyperlink("https://www.diodes.com/assets/Datasheets/SBR2U60S1FQ.pdf")</f>
        <v>https://www.diodes.com/assets/Datasheets/SBR2U60S1FQ.pdf</v>
      </c>
      <c r="C22" t="str">
        <f>Hyperlink("https://www.diodes.com/part/view/SBR2U60S1FQ","SBR2U60S1FQ")</f>
        <v>SBR2U60S1FQ</v>
      </c>
      <c r="D22" t="s">
        <v>63</v>
      </c>
      <c r="E22" t="s">
        <v>20</v>
      </c>
      <c r="F22" t="s">
        <v>21</v>
      </c>
      <c r="G22" t="s">
        <v>22</v>
      </c>
      <c r="H22" t="s">
        <v>23</v>
      </c>
      <c r="I22">
        <v>2</v>
      </c>
      <c r="J22">
        <v>60</v>
      </c>
      <c r="K22">
        <v>35</v>
      </c>
      <c r="L22">
        <v>0.51</v>
      </c>
      <c r="M22">
        <v>2</v>
      </c>
      <c r="N22">
        <v>150</v>
      </c>
      <c r="O22">
        <v>60</v>
      </c>
      <c r="P22" t="s">
        <v>20</v>
      </c>
      <c r="Q22">
        <v>75</v>
      </c>
      <c r="R22" t="s">
        <v>45</v>
      </c>
    </row>
    <row r="23" spans="1:18">
      <c r="A23" t="s">
        <v>64</v>
      </c>
      <c r="B23" s="2" t="str">
        <f>Hyperlink("https://www.diodes.com/assets/Datasheets/SBR3045CTBQ.pdf")</f>
        <v>https://www.diodes.com/assets/Datasheets/SBR3045CTBQ.pdf</v>
      </c>
      <c r="C23" t="str">
        <f>Hyperlink("https://www.diodes.com/part/view/SBR3045CTBQ","SBR3045CTBQ")</f>
        <v>SBR3045CTBQ</v>
      </c>
      <c r="E23" t="s">
        <v>20</v>
      </c>
      <c r="F23" t="s">
        <v>21</v>
      </c>
      <c r="G23" t="s">
        <v>22</v>
      </c>
      <c r="H23" t="s">
        <v>30</v>
      </c>
      <c r="I23">
        <v>30</v>
      </c>
      <c r="J23">
        <v>45</v>
      </c>
      <c r="K23">
        <v>180</v>
      </c>
      <c r="L23">
        <v>0.7</v>
      </c>
      <c r="M23">
        <v>15</v>
      </c>
      <c r="N23">
        <v>500</v>
      </c>
      <c r="O23">
        <v>45</v>
      </c>
      <c r="P23" t="s">
        <v>20</v>
      </c>
      <c r="Q23" t="s">
        <v>20</v>
      </c>
      <c r="R23" t="s">
        <v>56</v>
      </c>
    </row>
    <row r="24" spans="1:18">
      <c r="A24" t="s">
        <v>65</v>
      </c>
      <c r="B24" s="2" t="str">
        <f>Hyperlink("https://www.diodes.com/assets/Datasheets/SBR30A45CTBQ.pdf")</f>
        <v>https://www.diodes.com/assets/Datasheets/SBR30A45CTBQ.pdf</v>
      </c>
      <c r="C24" t="str">
        <f>Hyperlink("https://www.diodes.com/part/view/SBR30A45CTBQ","SBR30A45CTBQ")</f>
        <v>SBR30A45CTBQ</v>
      </c>
      <c r="D24" t="s">
        <v>29</v>
      </c>
      <c r="E24">
        <v>150</v>
      </c>
      <c r="F24" t="s">
        <v>21</v>
      </c>
      <c r="G24" t="s">
        <v>22</v>
      </c>
      <c r="H24" t="s">
        <v>30</v>
      </c>
      <c r="I24">
        <v>30</v>
      </c>
      <c r="J24">
        <v>45</v>
      </c>
      <c r="K24">
        <v>175</v>
      </c>
      <c r="L24">
        <v>0.55</v>
      </c>
      <c r="M24">
        <v>15</v>
      </c>
      <c r="N24">
        <v>500</v>
      </c>
      <c r="O24">
        <v>45</v>
      </c>
      <c r="P24" t="s">
        <v>20</v>
      </c>
      <c r="Q24">
        <v>500</v>
      </c>
      <c r="R24" t="s">
        <v>56</v>
      </c>
    </row>
    <row r="25" spans="1:18">
      <c r="A25" t="s">
        <v>66</v>
      </c>
      <c r="B25" s="2" t="str">
        <f>Hyperlink("https://www.diodes.com/assets/Datasheets/SBR30A60CTBQ.pdf")</f>
        <v>https://www.diodes.com/assets/Datasheets/SBR30A60CTBQ.pdf</v>
      </c>
      <c r="C25" t="str">
        <f>Hyperlink("https://www.diodes.com/part/view/SBR30A60CTBQ","SBR30A60CTBQ")</f>
        <v>SBR30A60CTBQ</v>
      </c>
      <c r="D25" t="s">
        <v>29</v>
      </c>
      <c r="E25">
        <v>150</v>
      </c>
      <c r="F25" t="s">
        <v>21</v>
      </c>
      <c r="G25" t="s">
        <v>22</v>
      </c>
      <c r="H25" t="s">
        <v>30</v>
      </c>
      <c r="I25">
        <v>30</v>
      </c>
      <c r="J25">
        <v>60</v>
      </c>
      <c r="K25">
        <v>180</v>
      </c>
      <c r="L25">
        <v>0.63</v>
      </c>
      <c r="M25">
        <v>15</v>
      </c>
      <c r="N25">
        <v>330</v>
      </c>
      <c r="O25">
        <v>60</v>
      </c>
      <c r="P25" t="s">
        <v>20</v>
      </c>
      <c r="Q25">
        <v>450</v>
      </c>
      <c r="R25" t="s">
        <v>56</v>
      </c>
    </row>
    <row r="26" spans="1:18">
      <c r="A26" t="s">
        <v>67</v>
      </c>
      <c r="B26" s="2" t="str">
        <f>Hyperlink("https://www.diodes.com/assets/Datasheets/SBR3A40SA.pdf")</f>
        <v>https://www.diodes.com/assets/Datasheets/SBR3A40SA.pdf</v>
      </c>
      <c r="C26" t="str">
        <f>Hyperlink("https://www.diodes.com/part/view/SBR3A40SAQ","SBR3A40SAQ")</f>
        <v>SBR3A40SAQ</v>
      </c>
      <c r="E26" t="s">
        <v>20</v>
      </c>
      <c r="F26" t="s">
        <v>21</v>
      </c>
      <c r="G26" t="s">
        <v>22</v>
      </c>
      <c r="H26" t="s">
        <v>23</v>
      </c>
      <c r="I26">
        <v>3</v>
      </c>
      <c r="J26">
        <v>40</v>
      </c>
      <c r="K26">
        <v>45</v>
      </c>
      <c r="L26">
        <v>0.5</v>
      </c>
      <c r="M26">
        <v>3</v>
      </c>
      <c r="N26">
        <v>400</v>
      </c>
      <c r="O26">
        <v>40</v>
      </c>
      <c r="P26" t="s">
        <v>20</v>
      </c>
      <c r="Q26" t="s">
        <v>20</v>
      </c>
      <c r="R26" t="s">
        <v>52</v>
      </c>
    </row>
    <row r="27" spans="1:18">
      <c r="A27" t="s">
        <v>68</v>
      </c>
      <c r="B27" s="2" t="str">
        <f>Hyperlink("https://www.diodes.com/assets/Datasheets/SBR3U40P1.pdf")</f>
        <v>https://www.diodes.com/assets/Datasheets/SBR3U40P1.pdf</v>
      </c>
      <c r="C27" t="str">
        <f>Hyperlink("https://www.diodes.com/part/view/SBR3U40P1Q","SBR3U40P1Q")</f>
        <v>SBR3U40P1Q</v>
      </c>
      <c r="E27" t="s">
        <v>20</v>
      </c>
      <c r="F27" t="s">
        <v>21</v>
      </c>
      <c r="G27" t="s">
        <v>22</v>
      </c>
      <c r="H27" t="s">
        <v>23</v>
      </c>
      <c r="I27">
        <v>3</v>
      </c>
      <c r="J27">
        <v>40</v>
      </c>
      <c r="K27">
        <v>75</v>
      </c>
      <c r="L27">
        <v>0.47</v>
      </c>
      <c r="M27">
        <v>3</v>
      </c>
      <c r="N27">
        <v>400</v>
      </c>
      <c r="O27">
        <v>40</v>
      </c>
      <c r="P27" t="s">
        <v>20</v>
      </c>
      <c r="Q27" t="s">
        <v>20</v>
      </c>
      <c r="R27" t="s">
        <v>54</v>
      </c>
    </row>
    <row r="28" spans="1:18">
      <c r="A28" t="s">
        <v>69</v>
      </c>
      <c r="B28" s="2" t="str">
        <f>Hyperlink("https://www.diodes.com/assets/Datasheets/SBR3U40S1FQ.pdf")</f>
        <v>https://www.diodes.com/assets/Datasheets/SBR3U40S1FQ.pdf</v>
      </c>
      <c r="C28" t="str">
        <f>Hyperlink("https://www.diodes.com/part/view/SBR3U40S1FQ","SBR3U40S1FQ")</f>
        <v>SBR3U40S1FQ</v>
      </c>
      <c r="D28" t="s">
        <v>70</v>
      </c>
      <c r="F28" t="s">
        <v>21</v>
      </c>
      <c r="G28" t="s">
        <v>22</v>
      </c>
      <c r="H28" t="s">
        <v>23</v>
      </c>
      <c r="I28">
        <v>3</v>
      </c>
      <c r="J28">
        <v>40</v>
      </c>
      <c r="K28">
        <v>50</v>
      </c>
      <c r="L28">
        <v>0.49</v>
      </c>
      <c r="M28">
        <v>3</v>
      </c>
      <c r="N28">
        <v>180</v>
      </c>
      <c r="O28">
        <v>40</v>
      </c>
      <c r="R28" t="s">
        <v>45</v>
      </c>
    </row>
    <row r="29" spans="1:18">
      <c r="A29" t="s">
        <v>71</v>
      </c>
      <c r="B29" s="2" t="str">
        <f>Hyperlink("https://www.diodes.com/assets/Datasheets/SBR3U60P1Q.pdf")</f>
        <v>https://www.diodes.com/assets/Datasheets/SBR3U60P1Q.pdf</v>
      </c>
      <c r="C29" t="str">
        <f>Hyperlink("https://www.diodes.com/part/view/SBR3U60P1Q","SBR3U60P1Q")</f>
        <v>SBR3U60P1Q</v>
      </c>
      <c r="D29" t="s">
        <v>72</v>
      </c>
      <c r="F29" t="s">
        <v>21</v>
      </c>
      <c r="G29" t="s">
        <v>22</v>
      </c>
      <c r="H29" t="s">
        <v>23</v>
      </c>
      <c r="I29">
        <v>3</v>
      </c>
      <c r="J29">
        <v>60</v>
      </c>
      <c r="K29">
        <v>80</v>
      </c>
      <c r="L29">
        <v>0.62</v>
      </c>
      <c r="M29">
        <v>3</v>
      </c>
      <c r="N29">
        <v>100</v>
      </c>
      <c r="O29">
        <v>60</v>
      </c>
      <c r="R29" t="s">
        <v>54</v>
      </c>
    </row>
    <row r="30" spans="1:18">
      <c r="A30" t="s">
        <v>73</v>
      </c>
      <c r="B30" s="2" t="str">
        <f>Hyperlink("https://www.diodes.com/assets/Datasheets/SBR3U60P5Q.pdf")</f>
        <v>https://www.diodes.com/assets/Datasheets/SBR3U60P5Q.pdf</v>
      </c>
      <c r="C30" t="str">
        <f>Hyperlink("https://www.diodes.com/part/view/SBR3U60P5Q","SBR3U60P5Q")</f>
        <v>SBR3U60P5Q</v>
      </c>
      <c r="D30" t="s">
        <v>74</v>
      </c>
      <c r="E30" t="s">
        <v>20</v>
      </c>
      <c r="F30" t="s">
        <v>21</v>
      </c>
      <c r="G30" t="s">
        <v>22</v>
      </c>
      <c r="H30" t="s">
        <v>23</v>
      </c>
      <c r="I30">
        <v>3</v>
      </c>
      <c r="J30">
        <v>60</v>
      </c>
      <c r="K30">
        <v>80</v>
      </c>
      <c r="L30">
        <v>0.6</v>
      </c>
      <c r="M30">
        <v>3</v>
      </c>
      <c r="N30">
        <v>60</v>
      </c>
      <c r="O30">
        <v>60</v>
      </c>
      <c r="P30" t="s">
        <v>20</v>
      </c>
      <c r="Q30">
        <v>110</v>
      </c>
      <c r="R30" t="s">
        <v>35</v>
      </c>
    </row>
    <row r="31" spans="1:18">
      <c r="A31" t="s">
        <v>75</v>
      </c>
      <c r="B31" s="2" t="str">
        <f>Hyperlink("https://www.diodes.com/assets/Datasheets/SBR3U60SLDQ.pdf")</f>
        <v>https://www.diodes.com/assets/Datasheets/SBR3U60SLDQ.pdf</v>
      </c>
      <c r="C31" t="str">
        <f>Hyperlink("https://www.diodes.com/part/view/SBR3U60SLDQ","SBR3U60SLDQ")</f>
        <v>SBR3U60SLDQ</v>
      </c>
      <c r="D31" t="s">
        <v>76</v>
      </c>
      <c r="F31" t="s">
        <v>21</v>
      </c>
      <c r="G31" t="s">
        <v>22</v>
      </c>
      <c r="H31" t="s">
        <v>30</v>
      </c>
      <c r="I31">
        <v>3</v>
      </c>
      <c r="J31">
        <v>60</v>
      </c>
      <c r="K31">
        <v>60</v>
      </c>
      <c r="L31">
        <v>0.6</v>
      </c>
      <c r="M31">
        <v>3</v>
      </c>
      <c r="N31">
        <v>100</v>
      </c>
      <c r="O31">
        <v>60</v>
      </c>
      <c r="Q31">
        <v>110</v>
      </c>
      <c r="R31" t="s">
        <v>77</v>
      </c>
    </row>
    <row r="32" spans="1:18">
      <c r="A32" t="s">
        <v>78</v>
      </c>
      <c r="B32" s="2" t="str">
        <f>Hyperlink("https://www.diodes.com/assets/Datasheets/SBR40U200CTBQ.pdf")</f>
        <v>https://www.diodes.com/assets/Datasheets/SBR40U200CTBQ.pdf</v>
      </c>
      <c r="C32" t="str">
        <f>Hyperlink("https://www.diodes.com/part/view/SBR40U200CTBQ","SBR40U200CTBQ")</f>
        <v>SBR40U200CTBQ</v>
      </c>
      <c r="D32" t="s">
        <v>79</v>
      </c>
      <c r="F32" t="s">
        <v>21</v>
      </c>
      <c r="G32" t="s">
        <v>22</v>
      </c>
      <c r="H32" t="s">
        <v>30</v>
      </c>
      <c r="I32">
        <v>40</v>
      </c>
      <c r="J32">
        <v>200</v>
      </c>
      <c r="K32">
        <v>280</v>
      </c>
      <c r="L32">
        <v>0.93</v>
      </c>
      <c r="M32">
        <v>20</v>
      </c>
      <c r="N32">
        <v>200</v>
      </c>
      <c r="O32">
        <v>200</v>
      </c>
      <c r="Q32">
        <v>500</v>
      </c>
      <c r="R32" t="s">
        <v>56</v>
      </c>
    </row>
    <row r="33" spans="1:18">
      <c r="A33" t="s">
        <v>80</v>
      </c>
      <c r="B33" s="2" t="str">
        <f>Hyperlink("https://www.diodes.com/assets/Datasheets/SBR440SBQ.pdf")</f>
        <v>https://www.diodes.com/assets/Datasheets/SBR440SBQ.pdf</v>
      </c>
      <c r="C33" t="str">
        <f>Hyperlink("https://www.diodes.com/part/view/SBR440SBQ","SBR440SBQ")</f>
        <v>SBR440SBQ</v>
      </c>
      <c r="D33" t="s">
        <v>81</v>
      </c>
      <c r="F33" t="s">
        <v>21</v>
      </c>
      <c r="G33" t="s">
        <v>22</v>
      </c>
      <c r="H33" t="s">
        <v>23</v>
      </c>
      <c r="I33">
        <v>4</v>
      </c>
      <c r="J33">
        <v>40</v>
      </c>
      <c r="K33">
        <v>100</v>
      </c>
      <c r="L33">
        <v>0.5</v>
      </c>
      <c r="M33">
        <v>4</v>
      </c>
      <c r="N33">
        <v>150</v>
      </c>
      <c r="O33">
        <v>40</v>
      </c>
      <c r="R33" t="s">
        <v>82</v>
      </c>
    </row>
    <row r="34" spans="1:18">
      <c r="A34" t="s">
        <v>83</v>
      </c>
      <c r="B34" s="2" t="str">
        <f>Hyperlink("https://www.diodes.com/assets/Datasheets/SBR545SAFQ.pdf")</f>
        <v>https://www.diodes.com/assets/Datasheets/SBR545SAFQ.pdf</v>
      </c>
      <c r="C34" t="str">
        <f>Hyperlink("https://www.diodes.com/part/view/SBR545SAFQ","SBR545SAFQ")</f>
        <v>SBR545SAFQ</v>
      </c>
      <c r="D34" t="s">
        <v>19</v>
      </c>
      <c r="F34" t="s">
        <v>21</v>
      </c>
      <c r="G34" t="s">
        <v>22</v>
      </c>
      <c r="H34" t="s">
        <v>23</v>
      </c>
      <c r="I34">
        <v>5</v>
      </c>
      <c r="J34">
        <v>45</v>
      </c>
      <c r="K34">
        <v>100</v>
      </c>
      <c r="L34">
        <v>0.56</v>
      </c>
      <c r="M34">
        <v>5</v>
      </c>
      <c r="N34">
        <v>200</v>
      </c>
      <c r="O34">
        <v>45</v>
      </c>
      <c r="Q34">
        <v>150</v>
      </c>
      <c r="R34" t="s">
        <v>84</v>
      </c>
    </row>
    <row r="35" spans="1:18">
      <c r="A35" t="s">
        <v>85</v>
      </c>
      <c r="B35" s="2" t="str">
        <f>Hyperlink("https://www.diodes.com/assets/Datasheets/SBR6100CTLQ.pdf")</f>
        <v>https://www.diodes.com/assets/Datasheets/SBR6100CTLQ.pdf</v>
      </c>
      <c r="C35" t="str">
        <f>Hyperlink("https://www.diodes.com/part/view/SBR6100CTLQ","SBR6100CTLQ")</f>
        <v>SBR6100CTLQ</v>
      </c>
      <c r="D35" t="s">
        <v>29</v>
      </c>
      <c r="E35">
        <v>150</v>
      </c>
      <c r="F35" t="s">
        <v>21</v>
      </c>
      <c r="G35" t="s">
        <v>22</v>
      </c>
      <c r="H35" t="s">
        <v>30</v>
      </c>
      <c r="I35">
        <v>6</v>
      </c>
      <c r="J35">
        <v>100</v>
      </c>
      <c r="K35">
        <v>78</v>
      </c>
      <c r="L35">
        <v>0.74</v>
      </c>
      <c r="M35">
        <v>3</v>
      </c>
      <c r="N35">
        <v>100</v>
      </c>
      <c r="O35">
        <v>100</v>
      </c>
      <c r="P35" t="s">
        <v>20</v>
      </c>
      <c r="Q35">
        <v>80</v>
      </c>
      <c r="R35" t="s">
        <v>31</v>
      </c>
    </row>
    <row r="36" spans="1:18">
      <c r="A36" t="s">
        <v>86</v>
      </c>
      <c r="B36" s="2" t="str">
        <f>Hyperlink("https://www.diodes.com/assets/Datasheets/SBR660CTLQ.pdf")</f>
        <v>https://www.diodes.com/assets/Datasheets/SBR660CTLQ.pdf</v>
      </c>
      <c r="C36" t="str">
        <f>Hyperlink("https://www.diodes.com/part/view/SBR660CTLQ","SBR660CTLQ")</f>
        <v>SBR660CTLQ</v>
      </c>
      <c r="D36" t="s">
        <v>29</v>
      </c>
      <c r="E36">
        <v>150</v>
      </c>
      <c r="F36" t="s">
        <v>21</v>
      </c>
      <c r="G36" t="s">
        <v>22</v>
      </c>
      <c r="H36" t="s">
        <v>30</v>
      </c>
      <c r="I36">
        <v>6</v>
      </c>
      <c r="J36">
        <v>60</v>
      </c>
      <c r="K36">
        <v>80</v>
      </c>
      <c r="L36">
        <v>0.57</v>
      </c>
      <c r="M36">
        <v>3</v>
      </c>
      <c r="N36">
        <v>300</v>
      </c>
      <c r="O36">
        <v>60</v>
      </c>
      <c r="P36" t="s">
        <v>20</v>
      </c>
      <c r="Q36">
        <v>130</v>
      </c>
      <c r="R36" t="s">
        <v>31</v>
      </c>
    </row>
    <row r="37" spans="1:18">
      <c r="A37" t="s">
        <v>87</v>
      </c>
      <c r="B37" s="2" t="str">
        <f>Hyperlink("https://www.diodes.com/assets/Datasheets/SBR8M100P5Q.pdf")</f>
        <v>https://www.diodes.com/assets/Datasheets/SBR8M100P5Q.pdf</v>
      </c>
      <c r="C37" t="str">
        <f>Hyperlink("https://www.diodes.com/part/view/SBR8M100P5Q","SBR8M100P5Q")</f>
        <v>SBR8M100P5Q</v>
      </c>
      <c r="D37" t="s">
        <v>88</v>
      </c>
      <c r="E37" t="s">
        <v>20</v>
      </c>
      <c r="F37" t="s">
        <v>21</v>
      </c>
      <c r="G37" t="s">
        <v>22</v>
      </c>
      <c r="H37" t="s">
        <v>23</v>
      </c>
      <c r="I37">
        <v>8</v>
      </c>
      <c r="J37">
        <v>100</v>
      </c>
      <c r="K37">
        <v>130</v>
      </c>
      <c r="L37">
        <v>0.88</v>
      </c>
      <c r="M37">
        <v>8</v>
      </c>
      <c r="N37">
        <v>2</v>
      </c>
      <c r="O37">
        <v>100</v>
      </c>
      <c r="P37" t="s">
        <v>20</v>
      </c>
      <c r="Q37" t="s">
        <v>20</v>
      </c>
      <c r="R37" t="s">
        <v>35</v>
      </c>
    </row>
    <row r="38" spans="1:18">
      <c r="A38" t="s">
        <v>89</v>
      </c>
      <c r="B38" s="2" t="str">
        <f>Hyperlink("https://www.diodes.com/assets/Datasheets/SBR8U20SP5Q.pdf")</f>
        <v>https://www.diodes.com/assets/Datasheets/SBR8U20SP5Q.pdf</v>
      </c>
      <c r="C38" t="str">
        <f>Hyperlink("https://www.diodes.com/part/view/SBR8U20SP5Q","SBR8U20SP5Q")</f>
        <v>SBR8U20SP5Q</v>
      </c>
      <c r="D38" t="s">
        <v>29</v>
      </c>
      <c r="E38">
        <v>150</v>
      </c>
      <c r="F38" t="s">
        <v>21</v>
      </c>
      <c r="G38" t="s">
        <v>22</v>
      </c>
      <c r="H38" t="s">
        <v>23</v>
      </c>
      <c r="I38">
        <v>8</v>
      </c>
      <c r="J38">
        <v>20</v>
      </c>
      <c r="K38">
        <v>180</v>
      </c>
      <c r="L38">
        <v>0.51</v>
      </c>
      <c r="M38">
        <v>8</v>
      </c>
      <c r="N38">
        <v>300</v>
      </c>
      <c r="O38">
        <v>20</v>
      </c>
      <c r="P38" t="s">
        <v>20</v>
      </c>
      <c r="Q38">
        <v>360</v>
      </c>
      <c r="R38" t="s">
        <v>35</v>
      </c>
    </row>
    <row r="39" spans="1:18">
      <c r="A39" t="s">
        <v>90</v>
      </c>
      <c r="B39" s="2" t="str">
        <f>Hyperlink("https://www.diodes.com/assets/Datasheets/SBR8U60P5Q.pdf")</f>
        <v>https://www.diodes.com/assets/Datasheets/SBR8U60P5Q.pdf</v>
      </c>
      <c r="C39" t="str">
        <f>Hyperlink("https://www.diodes.com/part/view/SBR8U60P5Q","SBR8U60P5Q")</f>
        <v>SBR8U60P5Q</v>
      </c>
      <c r="D39" t="s">
        <v>29</v>
      </c>
      <c r="E39">
        <v>150</v>
      </c>
      <c r="F39" t="s">
        <v>21</v>
      </c>
      <c r="G39" t="s">
        <v>22</v>
      </c>
      <c r="H39" t="s">
        <v>23</v>
      </c>
      <c r="I39">
        <v>8</v>
      </c>
      <c r="J39">
        <v>60</v>
      </c>
      <c r="K39">
        <v>280</v>
      </c>
      <c r="L39">
        <v>0.53</v>
      </c>
      <c r="M39">
        <v>8</v>
      </c>
      <c r="N39">
        <v>330</v>
      </c>
      <c r="O39">
        <v>60</v>
      </c>
      <c r="P39" t="s">
        <v>20</v>
      </c>
      <c r="Q39">
        <v>400</v>
      </c>
      <c r="R39" t="s">
        <v>35</v>
      </c>
    </row>
    <row r="40" spans="1:18">
      <c r="A40" t="s">
        <v>91</v>
      </c>
      <c r="B40" s="2" t="str">
        <f>Hyperlink("https://www.diodes.com/assets/Datasheets/SBRFP2M60P1Q.pdf")</f>
        <v>https://www.diodes.com/assets/Datasheets/SBRFP2M60P1Q.pdf</v>
      </c>
      <c r="C40" t="str">
        <f>Hyperlink("https://www.diodes.com/part/view/SBRFP2M60P1Q","SBRFP2M60P1Q")</f>
        <v>SBRFP2M60P1Q</v>
      </c>
      <c r="D40" t="s">
        <v>92</v>
      </c>
      <c r="F40" t="s">
        <v>21</v>
      </c>
      <c r="G40" t="s">
        <v>22</v>
      </c>
      <c r="H40" t="s">
        <v>23</v>
      </c>
      <c r="I40">
        <v>2</v>
      </c>
      <c r="J40">
        <v>60</v>
      </c>
      <c r="K40">
        <v>50</v>
      </c>
      <c r="L40">
        <v>0.52</v>
      </c>
      <c r="M40">
        <v>2</v>
      </c>
      <c r="N40">
        <v>12</v>
      </c>
      <c r="O40">
        <v>60</v>
      </c>
      <c r="P40">
        <v>15</v>
      </c>
      <c r="Q40">
        <v>50</v>
      </c>
      <c r="R40" t="s">
        <v>54</v>
      </c>
    </row>
    <row r="41" spans="1:18">
      <c r="A41" t="s">
        <v>93</v>
      </c>
      <c r="B41" s="2" t="str">
        <f>Hyperlink("https://www.diodes.com/assets/Datasheets/SBRT10U60D1Q.pdf")</f>
        <v>https://www.diodes.com/assets/Datasheets/SBRT10U60D1Q.pdf</v>
      </c>
      <c r="C41" t="str">
        <f>Hyperlink("https://www.diodes.com/part/view/SBRT10U60D1Q","SBRT10U60D1Q")</f>
        <v>SBRT10U60D1Q</v>
      </c>
      <c r="D41" t="s">
        <v>29</v>
      </c>
      <c r="E41" t="s">
        <v>20</v>
      </c>
      <c r="F41" t="s">
        <v>21</v>
      </c>
      <c r="G41" t="s">
        <v>22</v>
      </c>
      <c r="H41" t="s">
        <v>23</v>
      </c>
      <c r="I41">
        <v>10</v>
      </c>
      <c r="J41">
        <v>60</v>
      </c>
      <c r="K41">
        <v>140</v>
      </c>
      <c r="L41">
        <v>0.52</v>
      </c>
      <c r="M41">
        <v>10</v>
      </c>
      <c r="N41">
        <v>400</v>
      </c>
      <c r="O41">
        <v>60</v>
      </c>
      <c r="P41" t="s">
        <v>20</v>
      </c>
      <c r="Q41" t="s">
        <v>20</v>
      </c>
      <c r="R41" t="s">
        <v>31</v>
      </c>
    </row>
  </sheetData>
  <autoFilter ref="A1:R41"/>
  <hyperlinks>
    <hyperlink ref="B2" r:id="rId_hyperlink_1" tooltip="https://www.diodes.com/assets/Datasheets/SBR02U100LPQ.pdf" display="https://www.diodes.com/assets/Datasheets/SBR02U100LPQ.pdf"/>
    <hyperlink ref="C2" r:id="rId_hyperlink_2" tooltip="SBR02U100LPQ" display="SBR02U100LPQ"/>
    <hyperlink ref="B3" r:id="rId_hyperlink_3" tooltip="https://www.diodes.com/assets/Datasheets/SBR0560S1Q.pdf" display="https://www.diodes.com/assets/Datasheets/SBR0560S1Q.pdf"/>
    <hyperlink ref="C3" r:id="rId_hyperlink_4" tooltip="SBR0560S1Q" display="SBR0560S1Q"/>
    <hyperlink ref="B4" r:id="rId_hyperlink_5" tooltip="https://www.diodes.com/assets/Datasheets/SBR1045CTLQ.pdf" display="https://www.diodes.com/assets/Datasheets/SBR1045CTLQ.pdf"/>
    <hyperlink ref="C4" r:id="rId_hyperlink_6" tooltip="SBR1045CTLQ" display="SBR1045CTLQ"/>
    <hyperlink ref="B5" r:id="rId_hyperlink_7" tooltip="https://www.diodes.com/assets/Datasheets/SBR1045D1Q.pdf" display="https://www.diodes.com/assets/Datasheets/SBR1045D1Q.pdf"/>
    <hyperlink ref="C5" r:id="rId_hyperlink_8" tooltip="SBR1045D1Q" display="SBR1045D1Q"/>
    <hyperlink ref="B6" r:id="rId_hyperlink_9" tooltip="https://www.diodes.com/assets/Datasheets/SBR1045SP5.pdf" display="https://www.diodes.com/assets/Datasheets/SBR1045SP5.pdf"/>
    <hyperlink ref="C6" r:id="rId_hyperlink_10" tooltip="SBR1045SP5Q" display="SBR1045SP5Q"/>
    <hyperlink ref="B7" r:id="rId_hyperlink_11" tooltip="https://www.diodes.com/assets/Datasheets/SBR10A45SP5.pdf" display="https://www.diodes.com/assets/Datasheets/SBR10A45SP5.pdf"/>
    <hyperlink ref="C7" r:id="rId_hyperlink_12" tooltip="SBR10A45SP5Q" display="SBR10A45SP5Q"/>
    <hyperlink ref="B8" r:id="rId_hyperlink_13" tooltip="https://www.diodes.com/assets/Datasheets/SBR10M100P5Q.pdf" display="https://www.diodes.com/assets/Datasheets/SBR10M100P5Q.pdf"/>
    <hyperlink ref="C8" r:id="rId_hyperlink_14" tooltip="SBR10M100P5Q" display="SBR10M100P5Q"/>
    <hyperlink ref="B9" r:id="rId_hyperlink_15" tooltip="https://www.diodes.com/assets/Datasheets/SBR10U200P5Q.pdf" display="https://www.diodes.com/assets/Datasheets/SBR10U200P5Q.pdf"/>
    <hyperlink ref="C9" r:id="rId_hyperlink_16" tooltip="SBR10U200P5Q" display="SBR10U200P5Q"/>
    <hyperlink ref="B10" r:id="rId_hyperlink_17" tooltip="https://www.diodes.com/assets/Datasheets/SBR10U45SP5Q.pdf" display="https://www.diodes.com/assets/Datasheets/SBR10U45SP5Q.pdf"/>
    <hyperlink ref="C10" r:id="rId_hyperlink_18" tooltip="SBR10U45SP5Q" display="SBR10U45SP5Q"/>
    <hyperlink ref="B11" r:id="rId_hyperlink_19" tooltip="https://www.diodes.com/assets/Datasheets/SBR12U100P5Q.pdf" display="https://www.diodes.com/assets/Datasheets/SBR12U100P5Q.pdf"/>
    <hyperlink ref="C11" r:id="rId_hyperlink_20" tooltip="SBR12U100P5Q" display="SBR12U100P5Q"/>
    <hyperlink ref="B12" r:id="rId_hyperlink_21" tooltip="https://www.diodes.com/assets/Datasheets/SBR140S1FQ.pdf" display="https://www.diodes.com/assets/Datasheets/SBR140S1FQ.pdf"/>
    <hyperlink ref="C12" r:id="rId_hyperlink_22" tooltip="SBR140S1FQ" display="SBR140S1FQ"/>
    <hyperlink ref="B13" r:id="rId_hyperlink_23" tooltip="https://www.diodes.com/assets/Datasheets/SBR15U100CTLQ.pdf" display="https://www.diodes.com/assets/Datasheets/SBR15U100CTLQ.pdf"/>
    <hyperlink ref="C13" r:id="rId_hyperlink_24" tooltip="SBR15U100CTLQ" display="SBR15U100CTLQ"/>
    <hyperlink ref="B14" r:id="rId_hyperlink_25" tooltip="https://www.diodes.com/assets/Datasheets/SBR15U30SP5Q.pdf" display="https://www.diodes.com/assets/Datasheets/SBR15U30SP5Q.pdf"/>
    <hyperlink ref="C14" r:id="rId_hyperlink_26" tooltip="SBR15U30SP5Q" display="SBR15U30SP5Q"/>
    <hyperlink ref="B15" r:id="rId_hyperlink_27" tooltip="https://www.diodes.com/assets/Datasheets/SBR1A40S3Q.pdf" display="https://www.diodes.com/assets/Datasheets/SBR1A40S3Q.pdf"/>
    <hyperlink ref="C15" r:id="rId_hyperlink_28" tooltip="SBR1A40S3Q" display="SBR1A40S3Q"/>
    <hyperlink ref="B16" r:id="rId_hyperlink_29" tooltip="https://www.diodes.com/assets/Datasheets/SBR1U150SAQ.pdf" display="https://www.diodes.com/assets/Datasheets/SBR1U150SAQ.pdf"/>
    <hyperlink ref="C16" r:id="rId_hyperlink_30" tooltip="SBR1U150SAQ" display="SBR1U150SAQ"/>
    <hyperlink ref="B17" r:id="rId_hyperlink_31" tooltip="https://www.diodes.com/assets/Datasheets/SBR1U200P1Q.pdf" display="https://www.diodes.com/assets/Datasheets/SBR1U200P1Q.pdf"/>
    <hyperlink ref="C17" r:id="rId_hyperlink_32" tooltip="SBR1U200P1Q" display="SBR1U200P1Q"/>
    <hyperlink ref="B18" r:id="rId_hyperlink_33" tooltip="https://www.diodes.com/assets/Datasheets/SBR20A60CTBQ.pdf" display="https://www.diodes.com/assets/Datasheets/SBR20A60CTBQ.pdf"/>
    <hyperlink ref="C18" r:id="rId_hyperlink_34" tooltip="SBR20A60CTBQ" display="SBR20A60CTBQ"/>
    <hyperlink ref="B19" r:id="rId_hyperlink_35" tooltip="https://www.diodes.com/assets/Datasheets/SBR20M150D1Q.pdf" display="https://www.diodes.com/assets/Datasheets/SBR20M150D1Q.pdf"/>
    <hyperlink ref="C19" r:id="rId_hyperlink_36" tooltip="SBR20M150D1Q" display="SBR20M150D1Q"/>
    <hyperlink ref="B20" r:id="rId_hyperlink_37" tooltip="https://www.diodes.com/assets/Datasheets/SBR20M45D1Q.pdf" display="https://www.diodes.com/assets/Datasheets/SBR20M45D1Q.pdf"/>
    <hyperlink ref="C20" r:id="rId_hyperlink_38" tooltip="SBR20M45D1Q" display="SBR20M45D1Q"/>
    <hyperlink ref="B21" r:id="rId_hyperlink_39" tooltip="https://www.diodes.com/assets/Datasheets/SBR2M60S1FQ.pdf" display="https://www.diodes.com/assets/Datasheets/SBR2M60S1FQ.pdf"/>
    <hyperlink ref="C21" r:id="rId_hyperlink_40" tooltip="SBR2M60S1FQ" display="SBR2M60S1FQ"/>
    <hyperlink ref="B22" r:id="rId_hyperlink_41" tooltip="https://www.diodes.com/assets/Datasheets/SBR2U60S1FQ.pdf" display="https://www.diodes.com/assets/Datasheets/SBR2U60S1FQ.pdf"/>
    <hyperlink ref="C22" r:id="rId_hyperlink_42" tooltip="SBR2U60S1FQ" display="SBR2U60S1FQ"/>
    <hyperlink ref="B23" r:id="rId_hyperlink_43" tooltip="https://www.diodes.com/assets/Datasheets/SBR3045CTBQ.pdf" display="https://www.diodes.com/assets/Datasheets/SBR3045CTBQ.pdf"/>
    <hyperlink ref="C23" r:id="rId_hyperlink_44" tooltip="SBR3045CTBQ" display="SBR3045CTBQ"/>
    <hyperlink ref="B24" r:id="rId_hyperlink_45" tooltip="https://www.diodes.com/assets/Datasheets/SBR30A45CTBQ.pdf" display="https://www.diodes.com/assets/Datasheets/SBR30A45CTBQ.pdf"/>
    <hyperlink ref="C24" r:id="rId_hyperlink_46" tooltip="SBR30A45CTBQ" display="SBR30A45CTBQ"/>
    <hyperlink ref="B25" r:id="rId_hyperlink_47" tooltip="https://www.diodes.com/assets/Datasheets/SBR30A60CTBQ.pdf" display="https://www.diodes.com/assets/Datasheets/SBR30A60CTBQ.pdf"/>
    <hyperlink ref="C25" r:id="rId_hyperlink_48" tooltip="SBR30A60CTBQ" display="SBR30A60CTBQ"/>
    <hyperlink ref="B26" r:id="rId_hyperlink_49" tooltip="https://www.diodes.com/assets/Datasheets/SBR3A40SA.pdf" display="https://www.diodes.com/assets/Datasheets/SBR3A40SA.pdf"/>
    <hyperlink ref="C26" r:id="rId_hyperlink_50" tooltip="SBR3A40SAQ" display="SBR3A40SAQ"/>
    <hyperlink ref="B27" r:id="rId_hyperlink_51" tooltip="https://www.diodes.com/assets/Datasheets/SBR3U40P1.pdf" display="https://www.diodes.com/assets/Datasheets/SBR3U40P1.pdf"/>
    <hyperlink ref="C27" r:id="rId_hyperlink_52" tooltip="SBR3U40P1Q" display="SBR3U40P1Q"/>
    <hyperlink ref="B28" r:id="rId_hyperlink_53" tooltip="https://www.diodes.com/assets/Datasheets/SBR3U40S1FQ.pdf" display="https://www.diodes.com/assets/Datasheets/SBR3U40S1FQ.pdf"/>
    <hyperlink ref="C28" r:id="rId_hyperlink_54" tooltip="SBR3U40S1FQ" display="SBR3U40S1FQ"/>
    <hyperlink ref="B29" r:id="rId_hyperlink_55" tooltip="https://www.diodes.com/assets/Datasheets/SBR3U60P1Q.pdf" display="https://www.diodes.com/assets/Datasheets/SBR3U60P1Q.pdf"/>
    <hyperlink ref="C29" r:id="rId_hyperlink_56" tooltip="SBR3U60P1Q" display="SBR3U60P1Q"/>
    <hyperlink ref="B30" r:id="rId_hyperlink_57" tooltip="https://www.diodes.com/assets/Datasheets/SBR3U60P5Q.pdf" display="https://www.diodes.com/assets/Datasheets/SBR3U60P5Q.pdf"/>
    <hyperlink ref="C30" r:id="rId_hyperlink_58" tooltip="SBR3U60P5Q" display="SBR3U60P5Q"/>
    <hyperlink ref="B31" r:id="rId_hyperlink_59" tooltip="https://www.diodes.com/assets/Datasheets/SBR3U60SLDQ.pdf" display="https://www.diodes.com/assets/Datasheets/SBR3U60SLDQ.pdf"/>
    <hyperlink ref="C31" r:id="rId_hyperlink_60" tooltip="SBR3U60SLDQ" display="SBR3U60SLDQ"/>
    <hyperlink ref="B32" r:id="rId_hyperlink_61" tooltip="https://www.diodes.com/assets/Datasheets/SBR40U200CTBQ.pdf" display="https://www.diodes.com/assets/Datasheets/SBR40U200CTBQ.pdf"/>
    <hyperlink ref="C32" r:id="rId_hyperlink_62" tooltip="SBR40U200CTBQ" display="SBR40U200CTBQ"/>
    <hyperlink ref="B33" r:id="rId_hyperlink_63" tooltip="https://www.diodes.com/assets/Datasheets/SBR440SBQ.pdf" display="https://www.diodes.com/assets/Datasheets/SBR440SBQ.pdf"/>
    <hyperlink ref="C33" r:id="rId_hyperlink_64" tooltip="SBR440SBQ" display="SBR440SBQ"/>
    <hyperlink ref="B34" r:id="rId_hyperlink_65" tooltip="https://www.diodes.com/assets/Datasheets/SBR545SAFQ.pdf" display="https://www.diodes.com/assets/Datasheets/SBR545SAFQ.pdf"/>
    <hyperlink ref="C34" r:id="rId_hyperlink_66" tooltip="SBR545SAFQ" display="SBR545SAFQ"/>
    <hyperlink ref="B35" r:id="rId_hyperlink_67" tooltip="https://www.diodes.com/assets/Datasheets/SBR6100CTLQ.pdf" display="https://www.diodes.com/assets/Datasheets/SBR6100CTLQ.pdf"/>
    <hyperlink ref="C35" r:id="rId_hyperlink_68" tooltip="SBR6100CTLQ" display="SBR6100CTLQ"/>
    <hyperlink ref="B36" r:id="rId_hyperlink_69" tooltip="https://www.diodes.com/assets/Datasheets/SBR660CTLQ.pdf" display="https://www.diodes.com/assets/Datasheets/SBR660CTLQ.pdf"/>
    <hyperlink ref="C36" r:id="rId_hyperlink_70" tooltip="SBR660CTLQ" display="SBR660CTLQ"/>
    <hyperlink ref="B37" r:id="rId_hyperlink_71" tooltip="https://www.diodes.com/assets/Datasheets/SBR8M100P5Q.pdf" display="https://www.diodes.com/assets/Datasheets/SBR8M100P5Q.pdf"/>
    <hyperlink ref="C37" r:id="rId_hyperlink_72" tooltip="SBR8M100P5Q" display="SBR8M100P5Q"/>
    <hyperlink ref="B38" r:id="rId_hyperlink_73" tooltip="https://www.diodes.com/assets/Datasheets/SBR8U20SP5Q.pdf" display="https://www.diodes.com/assets/Datasheets/SBR8U20SP5Q.pdf"/>
    <hyperlink ref="C38" r:id="rId_hyperlink_74" tooltip="SBR8U20SP5Q" display="SBR8U20SP5Q"/>
    <hyperlink ref="B39" r:id="rId_hyperlink_75" tooltip="https://www.diodes.com/assets/Datasheets/SBR8U60P5Q.pdf" display="https://www.diodes.com/assets/Datasheets/SBR8U60P5Q.pdf"/>
    <hyperlink ref="C39" r:id="rId_hyperlink_76" tooltip="SBR8U60P5Q" display="SBR8U60P5Q"/>
    <hyperlink ref="B40" r:id="rId_hyperlink_77" tooltip="https://www.diodes.com/assets/Datasheets/SBRFP2M60P1Q.pdf" display="https://www.diodes.com/assets/Datasheets/SBRFP2M60P1Q.pdf"/>
    <hyperlink ref="C40" r:id="rId_hyperlink_78" tooltip="SBRFP2M60P1Q" display="SBRFP2M60P1Q"/>
    <hyperlink ref="B41" r:id="rId_hyperlink_79" tooltip="https://www.diodes.com/assets/Datasheets/SBRT10U60D1Q.pdf" display="https://www.diodes.com/assets/Datasheets/SBRT10U60D1Q.pdf"/>
    <hyperlink ref="C41" r:id="rId_hyperlink_80" tooltip="SBRT10U60D1Q" display="SBRT10U60D1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2024-07-17T15:28:23-05:00</dcterms:created>
  <dcterms:modified xsi:type="dcterms:W3CDTF">2024-07-17T15:28:23-05:00</dcterms:modified>
  <dc:title>Untitled Spreadsheet</dc:title>
  <dc:description/>
  <dc:subject/>
  <cp:keywords/>
  <cp:category/>
</cp:coreProperties>
</file>