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'Worksheet'!$A$1:$R$36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<sst xmlns="http://schemas.openxmlformats.org/spreadsheetml/2006/main" uniqueCount="86">
  <si>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</si>
  <si>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</si>
  <si>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</si>
  <si>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</si>
  <si>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</si>
  <si>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</si>
  <si>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Product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</si>
  <si>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</si>
  <si>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MaximumAverageRectifiedCurrent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 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</si>
  <si>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Peak Forward Surge 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FSM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</si>
  <si>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RepetitiveReverse VoltageV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RRM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</si>
  <si>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Forward VoltageDrop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</si>
  <si>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 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</si>
  <si>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ReverseCurrent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 </t>
    </r>
    <r>
      <rPr>
        <rFont val="Arial"/>
        <b val="true"/>
        <i val="false"/>
        <strike val="false"/>
        <color rgb="FF000000"/>
        <sz val="8"/>
        <u val="none"/>
      </rPr>
      <t xml:space="preserve">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</si>
  <si>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</si>
  <si>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Reverse RecoveryTime trr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</si>
  <si>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TotalCapacitance 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T </t>
    </r>
    <r>
      <rPr>
        <rFont val="Arial"/>
        <b val="true"/>
        <i val="false"/>
        <strike val="false"/>
        <color rgb="FF000000"/>
        <sz val="8"/>
        <u val="none"/>
      </rPr>
      <t xml:space="preserve">(pF)</t>
    </r>
  </si>
  <si>
    <t>Packages</t>
  </si>
  <si>
    <t>DTH1206DQ</t>
  </si>
  <si>
    <t>12A HYPER-FAST EPITAXIAL RECTIFIER</t>
  </si>
  <si>
    <t>Automotive</t>
  </si>
  <si>
    <t>Yes</t>
  </si>
  <si>
    <t>HYPER-FAST EPITAXIAL RECTIFIER</t>
  </si>
  <si>
    <t>Single</t>
  </si>
  <si>
    <t>TO220AC (Type WX)</t>
  </si>
  <si>
    <t>DTH1206FPQ</t>
  </si>
  <si>
    <t>ITO220AC (Type WX-NC)</t>
  </si>
  <si>
    <t>DTH1506DQ</t>
  </si>
  <si>
    <t>15A HYPER-FAST EPITAXIAL RECTIFIER</t>
  </si>
  <si>
    <t>DTH1506FPQ</t>
  </si>
  <si>
    <t>DTH3006DQ</t>
  </si>
  <si>
    <t>30A Super-Fast Epitaxial Rectifier</t>
  </si>
  <si>
    <t>SUPER FAST RECOVERY RECTIFIER</t>
  </si>
  <si>
    <t>DTH3006FPQ</t>
  </si>
  <si>
    <t>DTH3006PTQ</t>
  </si>
  <si>
    <t>SUPER FAST EPITAXIAL RECTIFIER</t>
  </si>
  <si>
    <t>TO247-2 (Type WX)</t>
  </si>
  <si>
    <t>DTH810DQ</t>
  </si>
  <si>
    <t>8A Hyper-Fast Recovery Rectifier</t>
  </si>
  <si>
    <t>DTH810FPQ</t>
  </si>
  <si>
    <t>8A Hyper-Fast Epitaxial Rectifier</t>
  </si>
  <si>
    <t>DTH8E06DQ</t>
  </si>
  <si>
    <t>8A HYPER-FAST EPITAXIAL RECTIFIER</t>
  </si>
  <si>
    <t>DTH8E06FPQ</t>
  </si>
  <si>
    <t>DTH8L06DNCQ</t>
  </si>
  <si>
    <t>TO252 (Type WX)</t>
  </si>
  <si>
    <t>DTH8L06DQ</t>
  </si>
  <si>
    <t>DTH8L06FPQ</t>
  </si>
  <si>
    <t>DTH8R06D1Q</t>
  </si>
  <si>
    <t>DTH8R06DQ</t>
  </si>
  <si>
    <t>DTH8R06FPQ</t>
  </si>
  <si>
    <t>DTH8S06D1Q</t>
  </si>
  <si>
    <t>DTH8S06DQ</t>
  </si>
  <si>
    <t>DTH8S06FPQ</t>
  </si>
  <si>
    <t>FES1DEQ</t>
  </si>
  <si>
    <t>1.0A SURFACE MOUNT ULTRA-FAST RECTIFIER</t>
  </si>
  <si>
    <t>ULTRA-FAST RECTIFIER</t>
  </si>
  <si>
    <t>DO-219AA</t>
  </si>
  <si>
    <t>FES2DEQ</t>
  </si>
  <si>
    <t>2.0A SURFACE MOUNT ULTRA-FAST RECTIFIER</t>
  </si>
  <si>
    <t>FRS1MEQ</t>
  </si>
  <si>
    <t>1A SURFACE MOUNT FAST RECOVERY RECTIFIERS</t>
  </si>
  <si>
    <t>FAST RECOVERY RECTIFIER</t>
  </si>
  <si>
    <t>MURS160Q</t>
  </si>
  <si>
    <t>1.0A SURFACE MOUNT SUPER-FAST RECTIFIER</t>
  </si>
  <si>
    <t>SUPER-FAST RECTIFIER</t>
  </si>
  <si>
    <t>SMB</t>
  </si>
  <si>
    <t>RS1JDFQ</t>
  </si>
  <si>
    <t>1.0A SURFACE MOUNT FAST RECOVERY RECTIFIER</t>
  </si>
  <si>
    <t>D-FLAT</t>
  </si>
  <si>
    <t>RS1MDFQ</t>
  </si>
  <si>
    <t>RS1MEWFQ</t>
  </si>
  <si>
    <t>SOD123F</t>
  </si>
  <si>
    <t>RS1MSWFMQ</t>
  </si>
  <si>
    <t>SOD123F (Type B)</t>
  </si>
  <si>
    <t>US1DWFQ</t>
  </si>
  <si>
    <t>ULTRA-FAST RECOVERY RECTIFIER</t>
  </si>
  <si>
    <t>US1GWFQ</t>
  </si>
  <si>
    <t>US1JDFQ</t>
  </si>
  <si>
    <t>US1MDFQ</t>
  </si>
  <si>
    <t>US1NDFQ</t>
  </si>
  <si>
    <t>1.0A Surface-Mount Ultra-Fast Rectifier</t>
  </si>
  <si>
    <t>US1NWFQ</t>
  </si>
  <si>
    <t>1.0A Surface Mount Ultra-Fast Rectifier</t>
  </si>
  <si>
    <t>US2JDFQ</t>
  </si>
  <si>
    <t>2.0A Surface Mount Ultra-Fast Rectifier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</si>
</sst>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TH1206DQ.pdf" TargetMode="External"/><Relationship Id="rId_hyperlink_2" Type="http://schemas.openxmlformats.org/officeDocument/2006/relationships/hyperlink" Target="https://www.diodes.com/part/view/DTH1206DQ" TargetMode="External"/><Relationship Id="rId_hyperlink_3" Type="http://schemas.openxmlformats.org/officeDocument/2006/relationships/hyperlink" Target="https://www.diodes.com/assets/Datasheets/DTH1206FPQ.pdf" TargetMode="External"/><Relationship Id="rId_hyperlink_4" Type="http://schemas.openxmlformats.org/officeDocument/2006/relationships/hyperlink" Target="https://www.diodes.com/part/view/DTH1206FPQ" TargetMode="External"/><Relationship Id="rId_hyperlink_5" Type="http://schemas.openxmlformats.org/officeDocument/2006/relationships/hyperlink" Target="https://www.diodes.com/part/view/DTH1506DQ" TargetMode="External"/><Relationship Id="rId_hyperlink_6" Type="http://schemas.openxmlformats.org/officeDocument/2006/relationships/hyperlink" Target="https://www.diodes.com/assets/Datasheets/DTH1506FPQ.pdf" TargetMode="External"/><Relationship Id="rId_hyperlink_7" Type="http://schemas.openxmlformats.org/officeDocument/2006/relationships/hyperlink" Target="https://www.diodes.com/part/view/DTH1506FPQ" TargetMode="External"/><Relationship Id="rId_hyperlink_8" Type="http://schemas.openxmlformats.org/officeDocument/2006/relationships/hyperlink" Target="https://www.diodes.com/assets/Datasheets/DTH3006DQ.pdf" TargetMode="External"/><Relationship Id="rId_hyperlink_9" Type="http://schemas.openxmlformats.org/officeDocument/2006/relationships/hyperlink" Target="https://www.diodes.com/part/view/DTH3006DQ" TargetMode="External"/><Relationship Id="rId_hyperlink_10" Type="http://schemas.openxmlformats.org/officeDocument/2006/relationships/hyperlink" Target="https://www.diodes.com/assets/Datasheets/DTH3006FPQ.pdf" TargetMode="External"/><Relationship Id="rId_hyperlink_11" Type="http://schemas.openxmlformats.org/officeDocument/2006/relationships/hyperlink" Target="https://www.diodes.com/part/view/DTH3006FPQ" TargetMode="External"/><Relationship Id="rId_hyperlink_12" Type="http://schemas.openxmlformats.org/officeDocument/2006/relationships/hyperlink" Target="https://www.diodes.com/assets/Datasheets/DTH3006PTQ.pdf" TargetMode="External"/><Relationship Id="rId_hyperlink_13" Type="http://schemas.openxmlformats.org/officeDocument/2006/relationships/hyperlink" Target="https://www.diodes.com/part/view/DTH3006PTQ" TargetMode="External"/><Relationship Id="rId_hyperlink_14" Type="http://schemas.openxmlformats.org/officeDocument/2006/relationships/hyperlink" Target="https://www.diodes.com/assets/Datasheets/DTH810DQ.pdf" TargetMode="External"/><Relationship Id="rId_hyperlink_15" Type="http://schemas.openxmlformats.org/officeDocument/2006/relationships/hyperlink" Target="https://www.diodes.com/part/view/DTH810DQ" TargetMode="External"/><Relationship Id="rId_hyperlink_16" Type="http://schemas.openxmlformats.org/officeDocument/2006/relationships/hyperlink" Target="https://www.diodes.com/assets/Datasheets/DTH810FPQ.pdf" TargetMode="External"/><Relationship Id="rId_hyperlink_17" Type="http://schemas.openxmlformats.org/officeDocument/2006/relationships/hyperlink" Target="https://www.diodes.com/part/view/DTH810FPQ" TargetMode="External"/><Relationship Id="rId_hyperlink_18" Type="http://schemas.openxmlformats.org/officeDocument/2006/relationships/hyperlink" Target="https://www.diodes.com/assets/Datasheets/DTH8E06DQ.pdf" TargetMode="External"/><Relationship Id="rId_hyperlink_19" Type="http://schemas.openxmlformats.org/officeDocument/2006/relationships/hyperlink" Target="https://www.diodes.com/part/view/DTH8E06DQ" TargetMode="External"/><Relationship Id="rId_hyperlink_20" Type="http://schemas.openxmlformats.org/officeDocument/2006/relationships/hyperlink" Target="https://www.diodes.com/assets/Datasheets/DTH8E06FPQ.pdf" TargetMode="External"/><Relationship Id="rId_hyperlink_21" Type="http://schemas.openxmlformats.org/officeDocument/2006/relationships/hyperlink" Target="https://www.diodes.com/part/view/DTH8E06FPQ" TargetMode="External"/><Relationship Id="rId_hyperlink_22" Type="http://schemas.openxmlformats.org/officeDocument/2006/relationships/hyperlink" Target="https://www.diodes.com/assets/Datasheets/DTH8L06DNCQ.pdf" TargetMode="External"/><Relationship Id="rId_hyperlink_23" Type="http://schemas.openxmlformats.org/officeDocument/2006/relationships/hyperlink" Target="https://www.diodes.com/part/view/DTH8L06DNCQ" TargetMode="External"/><Relationship Id="rId_hyperlink_24" Type="http://schemas.openxmlformats.org/officeDocument/2006/relationships/hyperlink" Target="https://www.diodes.com/assets/Datasheets/DTH8L06DQ.pdf" TargetMode="External"/><Relationship Id="rId_hyperlink_25" Type="http://schemas.openxmlformats.org/officeDocument/2006/relationships/hyperlink" Target="https://www.diodes.com/part/view/DTH8L06DQ" TargetMode="External"/><Relationship Id="rId_hyperlink_26" Type="http://schemas.openxmlformats.org/officeDocument/2006/relationships/hyperlink" Target="https://www.diodes.com/assets/Datasheets/DTH8L06FPQ.pdf" TargetMode="External"/><Relationship Id="rId_hyperlink_27" Type="http://schemas.openxmlformats.org/officeDocument/2006/relationships/hyperlink" Target="https://www.diodes.com/part/view/DTH8L06FPQ" TargetMode="External"/><Relationship Id="rId_hyperlink_28" Type="http://schemas.openxmlformats.org/officeDocument/2006/relationships/hyperlink" Target="https://www.diodes.com/assets/Datasheets/DTH8R06D1Q.pdf" TargetMode="External"/><Relationship Id="rId_hyperlink_29" Type="http://schemas.openxmlformats.org/officeDocument/2006/relationships/hyperlink" Target="https://www.diodes.com/part/view/DTH8R06D1Q" TargetMode="External"/><Relationship Id="rId_hyperlink_30" Type="http://schemas.openxmlformats.org/officeDocument/2006/relationships/hyperlink" Target="https://www.diodes.com/assets/Datasheets/DTH8R06DQ.pdf" TargetMode="External"/><Relationship Id="rId_hyperlink_31" Type="http://schemas.openxmlformats.org/officeDocument/2006/relationships/hyperlink" Target="https://www.diodes.com/part/view/DTH8R06DQ" TargetMode="External"/><Relationship Id="rId_hyperlink_32" Type="http://schemas.openxmlformats.org/officeDocument/2006/relationships/hyperlink" Target="https://www.diodes.com/assets/Datasheets/DTH8R06FPQ.pdf" TargetMode="External"/><Relationship Id="rId_hyperlink_33" Type="http://schemas.openxmlformats.org/officeDocument/2006/relationships/hyperlink" Target="https://www.diodes.com/part/view/DTH8R06FPQ" TargetMode="External"/><Relationship Id="rId_hyperlink_34" Type="http://schemas.openxmlformats.org/officeDocument/2006/relationships/hyperlink" Target="https://www.diodes.com/assets/Datasheets/DTH8S06D1Q.pdf" TargetMode="External"/><Relationship Id="rId_hyperlink_35" Type="http://schemas.openxmlformats.org/officeDocument/2006/relationships/hyperlink" Target="https://www.diodes.com/part/view/DTH8S06D1Q" TargetMode="External"/><Relationship Id="rId_hyperlink_36" Type="http://schemas.openxmlformats.org/officeDocument/2006/relationships/hyperlink" Target="https://www.diodes.com/assets/Datasheets/DTH8S06DQ.pdf" TargetMode="External"/><Relationship Id="rId_hyperlink_37" Type="http://schemas.openxmlformats.org/officeDocument/2006/relationships/hyperlink" Target="https://www.diodes.com/part/view/DTH8S06DQ" TargetMode="External"/><Relationship Id="rId_hyperlink_38" Type="http://schemas.openxmlformats.org/officeDocument/2006/relationships/hyperlink" Target="https://www.diodes.com/assets/Datasheets/DTH8S06FPQ.pdf" TargetMode="External"/><Relationship Id="rId_hyperlink_39" Type="http://schemas.openxmlformats.org/officeDocument/2006/relationships/hyperlink" Target="https://www.diodes.com/part/view/DTH8S06FPQ" TargetMode="External"/><Relationship Id="rId_hyperlink_40" Type="http://schemas.openxmlformats.org/officeDocument/2006/relationships/hyperlink" Target="https://www.diodes.com/assets/Datasheets/FES1DEQ.pdf" TargetMode="External"/><Relationship Id="rId_hyperlink_41" Type="http://schemas.openxmlformats.org/officeDocument/2006/relationships/hyperlink" Target="https://www.diodes.com/part/view/FES1DEQ" TargetMode="External"/><Relationship Id="rId_hyperlink_42" Type="http://schemas.openxmlformats.org/officeDocument/2006/relationships/hyperlink" Target="https://www.diodes.com/assets/Datasheets/FES2DEQ.pdf" TargetMode="External"/><Relationship Id="rId_hyperlink_43" Type="http://schemas.openxmlformats.org/officeDocument/2006/relationships/hyperlink" Target="https://www.diodes.com/part/view/FES2DEQ" TargetMode="External"/><Relationship Id="rId_hyperlink_44" Type="http://schemas.openxmlformats.org/officeDocument/2006/relationships/hyperlink" Target="https://www.diodes.com/assets/Datasheets/FRS1MEQ.pdf" TargetMode="External"/><Relationship Id="rId_hyperlink_45" Type="http://schemas.openxmlformats.org/officeDocument/2006/relationships/hyperlink" Target="https://www.diodes.com/part/view/FRS1MEQ" TargetMode="External"/><Relationship Id="rId_hyperlink_46" Type="http://schemas.openxmlformats.org/officeDocument/2006/relationships/hyperlink" Target="https://www.diodes.com/assets/Datasheets/MURS160Q.pdf" TargetMode="External"/><Relationship Id="rId_hyperlink_47" Type="http://schemas.openxmlformats.org/officeDocument/2006/relationships/hyperlink" Target="https://www.diodes.com/part/view/MURS160Q" TargetMode="External"/><Relationship Id="rId_hyperlink_48" Type="http://schemas.openxmlformats.org/officeDocument/2006/relationships/hyperlink" Target="https://www.diodes.com/assets/Datasheets/RS1JDFQ.pdf" TargetMode="External"/><Relationship Id="rId_hyperlink_49" Type="http://schemas.openxmlformats.org/officeDocument/2006/relationships/hyperlink" Target="https://www.diodes.com/part/view/RS1JDFQ" TargetMode="External"/><Relationship Id="rId_hyperlink_50" Type="http://schemas.openxmlformats.org/officeDocument/2006/relationships/hyperlink" Target="https://www.diodes.com/assets/Datasheets/RS1MDFQ.pdf" TargetMode="External"/><Relationship Id="rId_hyperlink_51" Type="http://schemas.openxmlformats.org/officeDocument/2006/relationships/hyperlink" Target="https://www.diodes.com/part/view/RS1MDFQ" TargetMode="External"/><Relationship Id="rId_hyperlink_52" Type="http://schemas.openxmlformats.org/officeDocument/2006/relationships/hyperlink" Target="https://www.diodes.com/assets/Datasheets/RS1MEWFQ.pdf" TargetMode="External"/><Relationship Id="rId_hyperlink_53" Type="http://schemas.openxmlformats.org/officeDocument/2006/relationships/hyperlink" Target="https://www.diodes.com/part/view/RS1MEWFQ" TargetMode="External"/><Relationship Id="rId_hyperlink_54" Type="http://schemas.openxmlformats.org/officeDocument/2006/relationships/hyperlink" Target="https://www.diodes.com/assets/Datasheets/RS1MSWFMQ.pdf" TargetMode="External"/><Relationship Id="rId_hyperlink_55" Type="http://schemas.openxmlformats.org/officeDocument/2006/relationships/hyperlink" Target="https://www.diodes.com/part/view/RS1MSWFMQ" TargetMode="External"/><Relationship Id="rId_hyperlink_56" Type="http://schemas.openxmlformats.org/officeDocument/2006/relationships/hyperlink" Target="https://www.diodes.com/assets/Datasheets/US1DWFQ.pdf" TargetMode="External"/><Relationship Id="rId_hyperlink_57" Type="http://schemas.openxmlformats.org/officeDocument/2006/relationships/hyperlink" Target="https://www.diodes.com/part/view/US1DWFQ" TargetMode="External"/><Relationship Id="rId_hyperlink_58" Type="http://schemas.openxmlformats.org/officeDocument/2006/relationships/hyperlink" Target="https://www.diodes.com/assets/Datasheets/US1GWFQ.pdf" TargetMode="External"/><Relationship Id="rId_hyperlink_59" Type="http://schemas.openxmlformats.org/officeDocument/2006/relationships/hyperlink" Target="https://www.diodes.com/part/view/US1GWFQ" TargetMode="External"/><Relationship Id="rId_hyperlink_60" Type="http://schemas.openxmlformats.org/officeDocument/2006/relationships/hyperlink" Target="https://www.diodes.com/assets/Datasheets/US1JDFQ_US1MDFQ.pdf" TargetMode="External"/><Relationship Id="rId_hyperlink_61" Type="http://schemas.openxmlformats.org/officeDocument/2006/relationships/hyperlink" Target="https://www.diodes.com/part/view/US1JDFQ" TargetMode="External"/><Relationship Id="rId_hyperlink_62" Type="http://schemas.openxmlformats.org/officeDocument/2006/relationships/hyperlink" Target="https://www.diodes.com/assets/Datasheets/US1JDFQ_US1MDFQ.pdf" TargetMode="External"/><Relationship Id="rId_hyperlink_63" Type="http://schemas.openxmlformats.org/officeDocument/2006/relationships/hyperlink" Target="https://www.diodes.com/part/view/US1MDFQ" TargetMode="External"/><Relationship Id="rId_hyperlink_64" Type="http://schemas.openxmlformats.org/officeDocument/2006/relationships/hyperlink" Target="https://www.diodes.com/assets/Datasheets/US1NDFQ.pdf" TargetMode="External"/><Relationship Id="rId_hyperlink_65" Type="http://schemas.openxmlformats.org/officeDocument/2006/relationships/hyperlink" Target="https://www.diodes.com/part/view/US1NDFQ" TargetMode="External"/><Relationship Id="rId_hyperlink_66" Type="http://schemas.openxmlformats.org/officeDocument/2006/relationships/hyperlink" Target="https://www.diodes.com/assets/Datasheets/US1NWFQ.pdf" TargetMode="External"/><Relationship Id="rId_hyperlink_67" Type="http://schemas.openxmlformats.org/officeDocument/2006/relationships/hyperlink" Target="https://www.diodes.com/part/view/US1NWFQ" TargetMode="External"/><Relationship Id="rId_hyperlink_68" Type="http://schemas.openxmlformats.org/officeDocument/2006/relationships/hyperlink" Target="https://www.diodes.com/assets/Datasheets/US2JDFQ.pdf" TargetMode="External"/><Relationship Id="rId_hyperlink_69" Type="http://schemas.openxmlformats.org/officeDocument/2006/relationships/hyperlink" Target="https://www.diodes.com/part/view/US2JDF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Product Type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MaximumAverageRectifiedCurrent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Peak Forward Surge 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FSM (A)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RepetitiveReverse VoltageV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RRM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Forward VoltageDrop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ReverseCurrent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(µA)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Reverse RecoveryTime trr (ns)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TotalCapacitance 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T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(pF)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Hyperlink("https://www.diodes.com/assets/Datasheets/DTH1206DQ.pdf")</f>
        <v>https://www.diodes.com/assets/Datasheets/DTH1206DQ.pdf</v>
      </c>
      <c r="C2" t="str">
        <f>Hyperlink("https://www.diodes.com/part/view/DTH1206DQ","DTH1206DQ")</f>
        <v>DTH1206DQ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12</v>
      </c>
      <c r="J2">
        <v>120</v>
      </c>
      <c r="K2">
        <v>600</v>
      </c>
      <c r="L2">
        <v>2.9</v>
      </c>
      <c r="M2">
        <v>12</v>
      </c>
      <c r="N2">
        <v>45</v>
      </c>
      <c r="O2">
        <v>600</v>
      </c>
      <c r="P2">
        <v>30</v>
      </c>
      <c r="R2" t="s">
        <v>24</v>
      </c>
    </row>
    <row r="3" spans="1:18">
      <c r="A3" t="s">
        <v>25</v>
      </c>
      <c r="B3" s="2" t="str">
        <f>Hyperlink("https://www.diodes.com/assets/Datasheets/DTH1206FPQ.pdf")</f>
        <v>https://www.diodes.com/assets/Datasheets/DTH1206FPQ.pdf</v>
      </c>
      <c r="C3" t="str">
        <f>Hyperlink("https://www.diodes.com/part/view/DTH1206FPQ","DTH1206FPQ")</f>
        <v>DTH1206FPQ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>
        <v>12</v>
      </c>
      <c r="J3">
        <v>120</v>
      </c>
      <c r="K3">
        <v>600</v>
      </c>
      <c r="L3">
        <v>2.9</v>
      </c>
      <c r="M3">
        <v>12</v>
      </c>
      <c r="N3">
        <v>45</v>
      </c>
      <c r="O3">
        <v>600</v>
      </c>
      <c r="P3">
        <v>30</v>
      </c>
      <c r="R3" t="s">
        <v>26</v>
      </c>
    </row>
    <row r="4" spans="1:18">
      <c r="A4" t="s">
        <v>27</v>
      </c>
      <c r="B4" s="2" t="e">
        <v>#N/A</v>
      </c>
      <c r="C4" t="str">
        <f>Hyperlink("https://www.diodes.com/part/view/DTH1506DQ","DTH1506DQ")</f>
        <v>DTH1506DQ</v>
      </c>
      <c r="D4" t="s">
        <v>28</v>
      </c>
      <c r="E4" t="s">
        <v>20</v>
      </c>
      <c r="F4" t="s">
        <v>21</v>
      </c>
      <c r="G4" t="s">
        <v>22</v>
      </c>
      <c r="H4" t="s">
        <v>23</v>
      </c>
      <c r="I4">
        <v>15</v>
      </c>
      <c r="J4">
        <v>120</v>
      </c>
      <c r="K4">
        <v>600</v>
      </c>
      <c r="L4">
        <v>2.9</v>
      </c>
      <c r="M4">
        <v>15</v>
      </c>
      <c r="N4">
        <v>45</v>
      </c>
      <c r="O4">
        <v>600</v>
      </c>
      <c r="P4">
        <v>30</v>
      </c>
      <c r="R4" t="s">
        <v>24</v>
      </c>
    </row>
    <row r="5" spans="1:18">
      <c r="A5" t="s">
        <v>29</v>
      </c>
      <c r="B5" s="2" t="str">
        <f>Hyperlink("https://www.diodes.com/assets/Datasheets/DTH1506FPQ.pdf")</f>
        <v>https://www.diodes.com/assets/Datasheets/DTH1506FPQ.pdf</v>
      </c>
      <c r="C5" t="str">
        <f>Hyperlink("https://www.diodes.com/part/view/DTH1506FPQ","DTH1506FPQ")</f>
        <v>DTH1506FPQ</v>
      </c>
      <c r="D5" t="s">
        <v>28</v>
      </c>
      <c r="E5" t="s">
        <v>20</v>
      </c>
      <c r="F5" t="s">
        <v>21</v>
      </c>
      <c r="G5" t="s">
        <v>22</v>
      </c>
      <c r="H5" t="s">
        <v>23</v>
      </c>
      <c r="I5">
        <v>15</v>
      </c>
      <c r="J5">
        <v>120</v>
      </c>
      <c r="K5">
        <v>600</v>
      </c>
      <c r="L5">
        <v>2.9</v>
      </c>
      <c r="M5">
        <v>15</v>
      </c>
      <c r="N5">
        <v>45</v>
      </c>
      <c r="O5">
        <v>600</v>
      </c>
      <c r="P5">
        <v>30</v>
      </c>
      <c r="R5" t="s">
        <v>26</v>
      </c>
    </row>
    <row r="6" spans="1:18">
      <c r="A6" t="s">
        <v>30</v>
      </c>
      <c r="B6" s="2" t="str">
        <f>Hyperlink("https://www.diodes.com/assets/Datasheets/DTH3006DQ.pdf")</f>
        <v>https://www.diodes.com/assets/Datasheets/DTH3006DQ.pdf</v>
      </c>
      <c r="C6" t="str">
        <f>Hyperlink("https://www.diodes.com/part/view/DTH3006DQ","DTH3006DQ")</f>
        <v>DTH3006DQ</v>
      </c>
      <c r="D6" t="s">
        <v>31</v>
      </c>
      <c r="E6" t="s">
        <v>20</v>
      </c>
      <c r="F6" t="s">
        <v>21</v>
      </c>
      <c r="G6" t="s">
        <v>32</v>
      </c>
      <c r="H6" t="s">
        <v>23</v>
      </c>
      <c r="I6">
        <v>30</v>
      </c>
      <c r="J6">
        <v>350</v>
      </c>
      <c r="K6">
        <v>600</v>
      </c>
      <c r="L6">
        <v>2.4</v>
      </c>
      <c r="M6">
        <v>30</v>
      </c>
      <c r="N6">
        <v>100</v>
      </c>
      <c r="O6">
        <v>600</v>
      </c>
      <c r="P6">
        <v>45</v>
      </c>
      <c r="Q6">
        <v>160</v>
      </c>
      <c r="R6" t="s">
        <v>24</v>
      </c>
    </row>
    <row r="7" spans="1:18">
      <c r="A7" t="s">
        <v>33</v>
      </c>
      <c r="B7" s="2" t="str">
        <f>Hyperlink("https://www.diodes.com/assets/Datasheets/DTH3006FPQ.pdf")</f>
        <v>https://www.diodes.com/assets/Datasheets/DTH3006FPQ.pdf</v>
      </c>
      <c r="C7" t="str">
        <f>Hyperlink("https://www.diodes.com/part/view/DTH3006FPQ","DTH3006FPQ")</f>
        <v>DTH3006FPQ</v>
      </c>
      <c r="D7" t="s">
        <v>31</v>
      </c>
      <c r="E7" t="s">
        <v>20</v>
      </c>
      <c r="F7" t="s">
        <v>21</v>
      </c>
      <c r="G7" t="s">
        <v>32</v>
      </c>
      <c r="H7" t="s">
        <v>23</v>
      </c>
      <c r="I7">
        <v>30</v>
      </c>
      <c r="J7">
        <v>350</v>
      </c>
      <c r="K7">
        <v>600</v>
      </c>
      <c r="L7">
        <v>2.4</v>
      </c>
      <c r="M7">
        <v>30</v>
      </c>
      <c r="N7">
        <v>100</v>
      </c>
      <c r="O7">
        <v>600</v>
      </c>
      <c r="P7">
        <v>45</v>
      </c>
      <c r="Q7">
        <v>160</v>
      </c>
      <c r="R7" t="s">
        <v>26</v>
      </c>
    </row>
    <row r="8" spans="1:18">
      <c r="A8" t="s">
        <v>34</v>
      </c>
      <c r="B8" s="2" t="str">
        <f>Hyperlink("https://www.diodes.com/assets/Datasheets/DTH3006PTQ.pdf")</f>
        <v>https://www.diodes.com/assets/Datasheets/DTH3006PTQ.pdf</v>
      </c>
      <c r="C8" t="str">
        <f>Hyperlink("https://www.diodes.com/part/view/DTH3006PTQ","DTH3006PTQ")</f>
        <v>DTH3006PTQ</v>
      </c>
      <c r="D8" t="s">
        <v>31</v>
      </c>
      <c r="E8" t="s">
        <v>20</v>
      </c>
      <c r="F8" t="s">
        <v>21</v>
      </c>
      <c r="G8" t="s">
        <v>35</v>
      </c>
      <c r="H8" t="s">
        <v>23</v>
      </c>
      <c r="I8">
        <v>30</v>
      </c>
      <c r="J8">
        <v>350</v>
      </c>
      <c r="K8">
        <v>600</v>
      </c>
      <c r="L8">
        <v>2.4</v>
      </c>
      <c r="M8">
        <v>30</v>
      </c>
      <c r="N8">
        <v>100</v>
      </c>
      <c r="O8">
        <v>600</v>
      </c>
      <c r="P8">
        <v>45</v>
      </c>
      <c r="Q8">
        <v>155</v>
      </c>
      <c r="R8" t="s">
        <v>36</v>
      </c>
    </row>
    <row r="9" spans="1:18">
      <c r="A9" t="s">
        <v>37</v>
      </c>
      <c r="B9" s="2" t="str">
        <f>Hyperlink("https://www.diodes.com/assets/Datasheets/DTH810DQ.pdf")</f>
        <v>https://www.diodes.com/assets/Datasheets/DTH810DQ.pdf</v>
      </c>
      <c r="C9" t="str">
        <f>Hyperlink("https://www.diodes.com/part/view/DTH810DQ","DTH810DQ")</f>
        <v>DTH810DQ</v>
      </c>
      <c r="D9" t="s">
        <v>38</v>
      </c>
      <c r="E9" t="s">
        <v>20</v>
      </c>
      <c r="F9" t="s">
        <v>21</v>
      </c>
      <c r="G9" t="s">
        <v>22</v>
      </c>
      <c r="H9" t="s">
        <v>23</v>
      </c>
      <c r="I9">
        <v>8</v>
      </c>
      <c r="J9">
        <v>80</v>
      </c>
      <c r="K9">
        <v>1000</v>
      </c>
      <c r="L9">
        <v>2</v>
      </c>
      <c r="M9">
        <v>8</v>
      </c>
      <c r="N9">
        <v>5</v>
      </c>
      <c r="O9">
        <v>1000</v>
      </c>
      <c r="P9">
        <v>85</v>
      </c>
      <c r="Q9">
        <v>40</v>
      </c>
      <c r="R9" t="s">
        <v>24</v>
      </c>
    </row>
    <row r="10" spans="1:18">
      <c r="A10" t="s">
        <v>39</v>
      </c>
      <c r="B10" s="2" t="str">
        <f>Hyperlink("https://www.diodes.com/assets/Datasheets/DTH810FPQ.pdf")</f>
        <v>https://www.diodes.com/assets/Datasheets/DTH810FPQ.pdf</v>
      </c>
      <c r="C10" t="str">
        <f>Hyperlink("https://www.diodes.com/part/view/DTH810FPQ","DTH810FPQ")</f>
        <v>DTH810FPQ</v>
      </c>
      <c r="D10" t="s">
        <v>40</v>
      </c>
      <c r="E10" t="s">
        <v>20</v>
      </c>
      <c r="F10" t="s">
        <v>21</v>
      </c>
      <c r="G10" t="s">
        <v>22</v>
      </c>
      <c r="H10" t="s">
        <v>23</v>
      </c>
      <c r="I10">
        <v>8</v>
      </c>
      <c r="J10">
        <v>80</v>
      </c>
      <c r="K10">
        <v>1000</v>
      </c>
      <c r="L10">
        <v>2</v>
      </c>
      <c r="M10">
        <v>8</v>
      </c>
      <c r="N10">
        <v>5</v>
      </c>
      <c r="O10">
        <v>1000</v>
      </c>
      <c r="P10">
        <v>85</v>
      </c>
      <c r="Q10">
        <v>40</v>
      </c>
      <c r="R10" t="s">
        <v>26</v>
      </c>
    </row>
    <row r="11" spans="1:18">
      <c r="A11" t="s">
        <v>41</v>
      </c>
      <c r="B11" s="2" t="str">
        <f>Hyperlink("https://www.diodes.com/assets/Datasheets/DTH8E06DQ.pdf")</f>
        <v>https://www.diodes.com/assets/Datasheets/DTH8E06DQ.pdf</v>
      </c>
      <c r="C11" t="str">
        <f>Hyperlink("https://www.diodes.com/part/view/DTH8E06DQ","DTH8E06DQ")</f>
        <v>DTH8E06DQ</v>
      </c>
      <c r="D11" t="s">
        <v>42</v>
      </c>
      <c r="E11" t="s">
        <v>20</v>
      </c>
      <c r="F11" t="s">
        <v>21</v>
      </c>
      <c r="G11" t="s">
        <v>22</v>
      </c>
      <c r="H11" t="s">
        <v>23</v>
      </c>
      <c r="I11">
        <v>8</v>
      </c>
      <c r="J11">
        <v>125</v>
      </c>
      <c r="K11">
        <v>600</v>
      </c>
      <c r="L11">
        <v>2.9</v>
      </c>
      <c r="M11">
        <v>8</v>
      </c>
      <c r="N11">
        <v>30</v>
      </c>
      <c r="O11">
        <v>600</v>
      </c>
      <c r="P11">
        <v>25</v>
      </c>
      <c r="R11" t="s">
        <v>24</v>
      </c>
    </row>
    <row r="12" spans="1:18">
      <c r="A12" t="s">
        <v>43</v>
      </c>
      <c r="B12" s="2" t="str">
        <f>Hyperlink("https://www.diodes.com/assets/Datasheets/DTH8E06FPQ.pdf")</f>
        <v>https://www.diodes.com/assets/Datasheets/DTH8E06FPQ.pdf</v>
      </c>
      <c r="C12" t="str">
        <f>Hyperlink("https://www.diodes.com/part/view/DTH8E06FPQ","DTH8E06FPQ")</f>
        <v>DTH8E06FPQ</v>
      </c>
      <c r="D12" t="s">
        <v>42</v>
      </c>
      <c r="E12" t="s">
        <v>20</v>
      </c>
      <c r="F12" t="s">
        <v>21</v>
      </c>
      <c r="G12" t="s">
        <v>22</v>
      </c>
      <c r="H12" t="s">
        <v>23</v>
      </c>
      <c r="I12">
        <v>8</v>
      </c>
      <c r="J12">
        <v>125</v>
      </c>
      <c r="K12">
        <v>600</v>
      </c>
      <c r="L12">
        <v>2.9</v>
      </c>
      <c r="M12">
        <v>8</v>
      </c>
      <c r="N12">
        <v>30</v>
      </c>
      <c r="O12">
        <v>600</v>
      </c>
      <c r="P12">
        <v>25</v>
      </c>
      <c r="R12" t="s">
        <v>26</v>
      </c>
    </row>
    <row r="13" spans="1:18">
      <c r="A13" t="s">
        <v>44</v>
      </c>
      <c r="B13" s="2" t="str">
        <f>Hyperlink("https://www.diodes.com/assets/Datasheets/DTH8L06DNCQ.pdf")</f>
        <v>https://www.diodes.com/assets/Datasheets/DTH8L06DNCQ.pdf</v>
      </c>
      <c r="C13" t="str">
        <f>Hyperlink("https://www.diodes.com/part/view/DTH8L06DNCQ","DTH8L06DNCQ")</f>
        <v>DTH8L06DNCQ</v>
      </c>
      <c r="D13" t="s">
        <v>42</v>
      </c>
      <c r="E13" t="s">
        <v>20</v>
      </c>
      <c r="F13" t="s">
        <v>21</v>
      </c>
      <c r="G13" t="s">
        <v>22</v>
      </c>
      <c r="H13" t="s">
        <v>23</v>
      </c>
      <c r="I13">
        <v>8</v>
      </c>
      <c r="J13">
        <v>120</v>
      </c>
      <c r="K13">
        <v>600</v>
      </c>
      <c r="L13">
        <v>1.3</v>
      </c>
      <c r="M13">
        <v>8</v>
      </c>
      <c r="N13">
        <v>8</v>
      </c>
      <c r="O13">
        <v>600</v>
      </c>
      <c r="P13">
        <v>70</v>
      </c>
      <c r="R13" t="s">
        <v>45</v>
      </c>
    </row>
    <row r="14" spans="1:18">
      <c r="A14" t="s">
        <v>46</v>
      </c>
      <c r="B14" s="2" t="str">
        <f>Hyperlink("https://www.diodes.com/assets/Datasheets/DTH8L06DQ.pdf")</f>
        <v>https://www.diodes.com/assets/Datasheets/DTH8L06DQ.pdf</v>
      </c>
      <c r="C14" t="str">
        <f>Hyperlink("https://www.diodes.com/part/view/DTH8L06DQ","DTH8L06DQ")</f>
        <v>DTH8L06DQ</v>
      </c>
      <c r="D14" t="s">
        <v>42</v>
      </c>
      <c r="E14" t="s">
        <v>20</v>
      </c>
      <c r="F14" t="s">
        <v>21</v>
      </c>
      <c r="G14" t="s">
        <v>22</v>
      </c>
      <c r="H14" t="s">
        <v>23</v>
      </c>
      <c r="I14">
        <v>8</v>
      </c>
      <c r="J14">
        <v>120</v>
      </c>
      <c r="K14">
        <v>600</v>
      </c>
      <c r="L14">
        <v>1.3</v>
      </c>
      <c r="M14">
        <v>8</v>
      </c>
      <c r="N14">
        <v>8</v>
      </c>
      <c r="O14">
        <v>600</v>
      </c>
      <c r="P14">
        <v>70</v>
      </c>
      <c r="R14" t="s">
        <v>24</v>
      </c>
    </row>
    <row r="15" spans="1:18">
      <c r="A15" t="s">
        <v>47</v>
      </c>
      <c r="B15" s="2" t="str">
        <f>Hyperlink("https://www.diodes.com/assets/Datasheets/DTH8L06FPQ.pdf")</f>
        <v>https://www.diodes.com/assets/Datasheets/DTH8L06FPQ.pdf</v>
      </c>
      <c r="C15" t="str">
        <f>Hyperlink("https://www.diodes.com/part/view/DTH8L06FPQ","DTH8L06FPQ")</f>
        <v>DTH8L06FPQ</v>
      </c>
      <c r="D15" t="s">
        <v>42</v>
      </c>
      <c r="E15" t="s">
        <v>20</v>
      </c>
      <c r="F15" t="s">
        <v>21</v>
      </c>
      <c r="G15" t="s">
        <v>22</v>
      </c>
      <c r="H15" t="s">
        <v>23</v>
      </c>
      <c r="I15">
        <v>8</v>
      </c>
      <c r="J15">
        <v>120</v>
      </c>
      <c r="K15">
        <v>600</v>
      </c>
      <c r="L15">
        <v>1.3</v>
      </c>
      <c r="M15">
        <v>8</v>
      </c>
      <c r="N15">
        <v>8</v>
      </c>
      <c r="O15">
        <v>600</v>
      </c>
      <c r="P15">
        <v>70</v>
      </c>
      <c r="R15" t="s">
        <v>26</v>
      </c>
    </row>
    <row r="16" spans="1:18">
      <c r="A16" t="s">
        <v>48</v>
      </c>
      <c r="B16" s="2" t="str">
        <f>Hyperlink("https://www.diodes.com/assets/Datasheets/DTH8R06D1Q.pdf")</f>
        <v>https://www.diodes.com/assets/Datasheets/DTH8R06D1Q.pdf</v>
      </c>
      <c r="C16" t="str">
        <f>Hyperlink("https://www.diodes.com/part/view/DTH8R06D1Q","DTH8R06D1Q")</f>
        <v>DTH8R06D1Q</v>
      </c>
      <c r="D16" t="s">
        <v>42</v>
      </c>
      <c r="E16" t="s">
        <v>20</v>
      </c>
      <c r="F16" t="s">
        <v>21</v>
      </c>
      <c r="G16" t="s">
        <v>22</v>
      </c>
      <c r="H16" t="s">
        <v>23</v>
      </c>
      <c r="I16">
        <v>8</v>
      </c>
      <c r="J16">
        <v>80</v>
      </c>
      <c r="K16">
        <v>600</v>
      </c>
      <c r="L16">
        <v>2.9</v>
      </c>
      <c r="M16">
        <v>8</v>
      </c>
      <c r="N16">
        <v>30</v>
      </c>
      <c r="O16">
        <v>600</v>
      </c>
      <c r="P16">
        <v>25</v>
      </c>
      <c r="R16" t="s">
        <v>45</v>
      </c>
    </row>
    <row r="17" spans="1:18">
      <c r="A17" t="s">
        <v>49</v>
      </c>
      <c r="B17" s="2" t="str">
        <f>Hyperlink("https://www.diodes.com/assets/Datasheets/DTH8R06DQ.pdf")</f>
        <v>https://www.diodes.com/assets/Datasheets/DTH8R06DQ.pdf</v>
      </c>
      <c r="C17" t="str">
        <f>Hyperlink("https://www.diodes.com/part/view/DTH8R06DQ","DTH8R06DQ")</f>
        <v>DTH8R06DQ</v>
      </c>
      <c r="D17" t="s">
        <v>42</v>
      </c>
      <c r="E17" t="s">
        <v>20</v>
      </c>
      <c r="F17" t="s">
        <v>21</v>
      </c>
      <c r="G17" t="s">
        <v>22</v>
      </c>
      <c r="H17" t="s">
        <v>23</v>
      </c>
      <c r="I17">
        <v>8</v>
      </c>
      <c r="J17">
        <v>90</v>
      </c>
      <c r="K17">
        <v>600</v>
      </c>
      <c r="L17">
        <v>2.9</v>
      </c>
      <c r="M17">
        <v>8</v>
      </c>
      <c r="N17">
        <v>30</v>
      </c>
      <c r="O17">
        <v>600</v>
      </c>
      <c r="P17">
        <v>25</v>
      </c>
      <c r="R17" t="s">
        <v>24</v>
      </c>
    </row>
    <row r="18" spans="1:18">
      <c r="A18" t="s">
        <v>50</v>
      </c>
      <c r="B18" s="2" t="str">
        <f>Hyperlink("https://www.diodes.com/assets/Datasheets/DTH8R06FPQ.pdf")</f>
        <v>https://www.diodes.com/assets/Datasheets/DTH8R06FPQ.pdf</v>
      </c>
      <c r="C18" t="str">
        <f>Hyperlink("https://www.diodes.com/part/view/DTH8R06FPQ","DTH8R06FPQ")</f>
        <v>DTH8R06FPQ</v>
      </c>
      <c r="D18" t="s">
        <v>42</v>
      </c>
      <c r="E18" t="s">
        <v>20</v>
      </c>
      <c r="F18" t="s">
        <v>21</v>
      </c>
      <c r="G18" t="s">
        <v>22</v>
      </c>
      <c r="H18" t="s">
        <v>23</v>
      </c>
      <c r="I18">
        <v>8</v>
      </c>
      <c r="J18">
        <v>80</v>
      </c>
      <c r="K18">
        <v>600</v>
      </c>
      <c r="L18">
        <v>2.9</v>
      </c>
      <c r="M18">
        <v>8</v>
      </c>
      <c r="N18">
        <v>30</v>
      </c>
      <c r="O18">
        <v>600</v>
      </c>
      <c r="P18">
        <v>25</v>
      </c>
      <c r="R18" t="s">
        <v>26</v>
      </c>
    </row>
    <row r="19" spans="1:18">
      <c r="A19" t="s">
        <v>51</v>
      </c>
      <c r="B19" s="2" t="str">
        <f>Hyperlink("https://www.diodes.com/assets/Datasheets/DTH8S06D1Q.pdf")</f>
        <v>https://www.diodes.com/assets/Datasheets/DTH8S06D1Q.pdf</v>
      </c>
      <c r="C19" t="str">
        <f>Hyperlink("https://www.diodes.com/part/view/DTH8S06D1Q","DTH8S06D1Q")</f>
        <v>DTH8S06D1Q</v>
      </c>
      <c r="D19" t="s">
        <v>42</v>
      </c>
      <c r="E19" t="s">
        <v>20</v>
      </c>
      <c r="F19" t="s">
        <v>21</v>
      </c>
      <c r="G19" t="s">
        <v>22</v>
      </c>
      <c r="H19" t="s">
        <v>23</v>
      </c>
      <c r="I19">
        <v>8</v>
      </c>
      <c r="J19">
        <v>70</v>
      </c>
      <c r="K19">
        <v>600</v>
      </c>
      <c r="L19">
        <v>3.4</v>
      </c>
      <c r="M19">
        <v>8</v>
      </c>
      <c r="N19">
        <v>15</v>
      </c>
      <c r="O19">
        <v>600</v>
      </c>
      <c r="P19">
        <v>21</v>
      </c>
      <c r="R19" t="s">
        <v>45</v>
      </c>
    </row>
    <row r="20" spans="1:18">
      <c r="A20" t="s">
        <v>52</v>
      </c>
      <c r="B20" s="2" t="str">
        <f>Hyperlink("https://www.diodes.com/assets/Datasheets/DTH8S06DQ.pdf")</f>
        <v>https://www.diodes.com/assets/Datasheets/DTH8S06DQ.pdf</v>
      </c>
      <c r="C20" t="str">
        <f>Hyperlink("https://www.diodes.com/part/view/DTH8S06DQ","DTH8S06DQ")</f>
        <v>DTH8S06DQ</v>
      </c>
      <c r="D20" t="s">
        <v>42</v>
      </c>
      <c r="E20" t="s">
        <v>20</v>
      </c>
      <c r="F20" t="s">
        <v>21</v>
      </c>
      <c r="G20" t="s">
        <v>22</v>
      </c>
      <c r="H20" t="s">
        <v>23</v>
      </c>
      <c r="I20">
        <v>8</v>
      </c>
      <c r="J20">
        <v>70</v>
      </c>
      <c r="K20">
        <v>600</v>
      </c>
      <c r="L20">
        <v>3.4</v>
      </c>
      <c r="M20">
        <v>8</v>
      </c>
      <c r="N20">
        <v>15</v>
      </c>
      <c r="O20">
        <v>600</v>
      </c>
      <c r="P20">
        <v>21</v>
      </c>
      <c r="R20" t="s">
        <v>24</v>
      </c>
    </row>
    <row r="21" spans="1:18">
      <c r="A21" t="s">
        <v>53</v>
      </c>
      <c r="B21" s="2" t="str">
        <f>Hyperlink("https://www.diodes.com/assets/Datasheets/DTH8S06FPQ.pdf")</f>
        <v>https://www.diodes.com/assets/Datasheets/DTH8S06FPQ.pdf</v>
      </c>
      <c r="C21" t="str">
        <f>Hyperlink("https://www.diodes.com/part/view/DTH8S06FPQ","DTH8S06FPQ")</f>
        <v>DTH8S06FPQ</v>
      </c>
      <c r="D21" t="s">
        <v>42</v>
      </c>
      <c r="E21" t="s">
        <v>20</v>
      </c>
      <c r="F21" t="s">
        <v>21</v>
      </c>
      <c r="G21" t="s">
        <v>22</v>
      </c>
      <c r="H21" t="s">
        <v>23</v>
      </c>
      <c r="I21">
        <v>8</v>
      </c>
      <c r="J21">
        <v>70</v>
      </c>
      <c r="K21">
        <v>600</v>
      </c>
      <c r="L21">
        <v>3.4</v>
      </c>
      <c r="M21">
        <v>8</v>
      </c>
      <c r="N21">
        <v>15</v>
      </c>
      <c r="O21">
        <v>600</v>
      </c>
      <c r="P21">
        <v>21</v>
      </c>
      <c r="R21" t="s">
        <v>26</v>
      </c>
    </row>
    <row r="22" spans="1:18">
      <c r="A22" t="s">
        <v>54</v>
      </c>
      <c r="B22" s="2" t="str">
        <f>Hyperlink("https://www.diodes.com/assets/Datasheets/FES1DEQ.pdf")</f>
        <v>https://www.diodes.com/assets/Datasheets/FES1DEQ.pdf</v>
      </c>
      <c r="C22" t="str">
        <f>Hyperlink("https://www.diodes.com/part/view/FES1DEQ","FES1DEQ")</f>
        <v>FES1DEQ</v>
      </c>
      <c r="D22" t="s">
        <v>55</v>
      </c>
      <c r="E22" t="s">
        <v>20</v>
      </c>
      <c r="F22" t="s">
        <v>21</v>
      </c>
      <c r="G22" t="s">
        <v>56</v>
      </c>
      <c r="H22" t="s">
        <v>23</v>
      </c>
      <c r="I22">
        <v>1</v>
      </c>
      <c r="J22">
        <v>30</v>
      </c>
      <c r="K22">
        <v>200</v>
      </c>
      <c r="L22">
        <v>0.92</v>
      </c>
      <c r="M22">
        <v>1</v>
      </c>
      <c r="N22">
        <v>5</v>
      </c>
      <c r="O22">
        <v>200</v>
      </c>
      <c r="P22">
        <v>25</v>
      </c>
      <c r="Q22">
        <v>20</v>
      </c>
      <c r="R22" t="s">
        <v>57</v>
      </c>
    </row>
    <row r="23" spans="1:18">
      <c r="A23" t="s">
        <v>58</v>
      </c>
      <c r="B23" s="2" t="str">
        <f>Hyperlink("https://www.diodes.com/assets/Datasheets/FES2DEQ.pdf")</f>
        <v>https://www.diodes.com/assets/Datasheets/FES2DEQ.pdf</v>
      </c>
      <c r="C23" t="str">
        <f>Hyperlink("https://www.diodes.com/part/view/FES2DEQ","FES2DEQ")</f>
        <v>FES2DEQ</v>
      </c>
      <c r="D23" t="s">
        <v>59</v>
      </c>
      <c r="E23" t="s">
        <v>20</v>
      </c>
      <c r="F23" t="s">
        <v>21</v>
      </c>
      <c r="G23" t="s">
        <v>56</v>
      </c>
      <c r="H23" t="s">
        <v>23</v>
      </c>
      <c r="I23">
        <v>2</v>
      </c>
      <c r="J23">
        <v>50</v>
      </c>
      <c r="K23">
        <v>200</v>
      </c>
      <c r="L23">
        <v>0.92</v>
      </c>
      <c r="M23">
        <v>2</v>
      </c>
      <c r="N23">
        <v>5</v>
      </c>
      <c r="O23">
        <v>200</v>
      </c>
      <c r="P23">
        <v>25</v>
      </c>
      <c r="Q23">
        <v>32</v>
      </c>
      <c r="R23" t="s">
        <v>57</v>
      </c>
    </row>
    <row r="24" spans="1:18">
      <c r="A24" t="s">
        <v>60</v>
      </c>
      <c r="B24" s="2" t="str">
        <f>Hyperlink("https://www.diodes.com/assets/Datasheets/FRS1MEQ.pdf")</f>
        <v>https://www.diodes.com/assets/Datasheets/FRS1MEQ.pdf</v>
      </c>
      <c r="C24" t="str">
        <f>Hyperlink("https://www.diodes.com/part/view/FRS1MEQ","FRS1MEQ")</f>
        <v>FRS1MEQ</v>
      </c>
      <c r="D24" t="s">
        <v>61</v>
      </c>
      <c r="E24" t="s">
        <v>20</v>
      </c>
      <c r="F24" t="s">
        <v>21</v>
      </c>
      <c r="G24" t="s">
        <v>62</v>
      </c>
      <c r="H24" t="s">
        <v>23</v>
      </c>
      <c r="I24">
        <v>1</v>
      </c>
      <c r="J24">
        <v>30</v>
      </c>
      <c r="K24">
        <v>1000</v>
      </c>
      <c r="L24">
        <v>1.3</v>
      </c>
      <c r="M24">
        <v>1</v>
      </c>
      <c r="N24">
        <v>5</v>
      </c>
      <c r="O24">
        <v>1000</v>
      </c>
      <c r="P24">
        <v>500</v>
      </c>
      <c r="Q24">
        <v>5</v>
      </c>
      <c r="R24" t="s">
        <v>57</v>
      </c>
    </row>
    <row r="25" spans="1:18">
      <c r="A25" t="s">
        <v>63</v>
      </c>
      <c r="B25" s="2" t="str">
        <f>Hyperlink("https://www.diodes.com/assets/Datasheets/MURS160Q.pdf")</f>
        <v>https://www.diodes.com/assets/Datasheets/MURS160Q.pdf</v>
      </c>
      <c r="C25" t="str">
        <f>Hyperlink("https://www.diodes.com/part/view/MURS160Q","MURS160Q")</f>
        <v>MURS160Q</v>
      </c>
      <c r="D25" t="s">
        <v>64</v>
      </c>
      <c r="E25" t="s">
        <v>20</v>
      </c>
      <c r="F25" t="s">
        <v>21</v>
      </c>
      <c r="G25" t="s">
        <v>65</v>
      </c>
      <c r="H25" t="s">
        <v>23</v>
      </c>
      <c r="I25">
        <v>1</v>
      </c>
      <c r="J25">
        <v>35</v>
      </c>
      <c r="K25">
        <v>600</v>
      </c>
      <c r="L25">
        <v>1.25</v>
      </c>
      <c r="M25">
        <v>1</v>
      </c>
      <c r="N25">
        <v>5</v>
      </c>
      <c r="O25">
        <v>600</v>
      </c>
      <c r="P25">
        <v>50</v>
      </c>
      <c r="Q25">
        <v>10</v>
      </c>
      <c r="R25" t="s">
        <v>66</v>
      </c>
    </row>
    <row r="26" spans="1:18">
      <c r="A26" t="s">
        <v>67</v>
      </c>
      <c r="B26" s="2" t="str">
        <f>Hyperlink("https://www.diodes.com/assets/Datasheets/RS1JDFQ.pdf")</f>
        <v>https://www.diodes.com/assets/Datasheets/RS1JDFQ.pdf</v>
      </c>
      <c r="C26" t="str">
        <f>Hyperlink("https://www.diodes.com/part/view/RS1JDFQ","RS1JDFQ")</f>
        <v>RS1JDFQ</v>
      </c>
      <c r="D26" t="s">
        <v>68</v>
      </c>
      <c r="E26" t="s">
        <v>20</v>
      </c>
      <c r="F26" t="s">
        <v>21</v>
      </c>
      <c r="G26" t="s">
        <v>62</v>
      </c>
      <c r="H26" t="s">
        <v>23</v>
      </c>
      <c r="I26">
        <v>1</v>
      </c>
      <c r="J26">
        <v>30</v>
      </c>
      <c r="K26">
        <v>600</v>
      </c>
      <c r="L26">
        <v>1.3</v>
      </c>
      <c r="M26">
        <v>1</v>
      </c>
      <c r="N26">
        <v>5</v>
      </c>
      <c r="O26">
        <v>600</v>
      </c>
      <c r="P26">
        <v>250</v>
      </c>
      <c r="Q26">
        <v>6</v>
      </c>
      <c r="R26" t="s">
        <v>69</v>
      </c>
    </row>
    <row r="27" spans="1:18">
      <c r="A27" t="s">
        <v>70</v>
      </c>
      <c r="B27" s="2" t="str">
        <f>Hyperlink("https://www.diodes.com/assets/Datasheets/RS1MDFQ.pdf")</f>
        <v>https://www.diodes.com/assets/Datasheets/RS1MDFQ.pdf</v>
      </c>
      <c r="C27" t="str">
        <f>Hyperlink("https://www.diodes.com/part/view/RS1MDFQ","RS1MDFQ")</f>
        <v>RS1MDFQ</v>
      </c>
      <c r="D27" t="s">
        <v>68</v>
      </c>
      <c r="E27" t="s">
        <v>20</v>
      </c>
      <c r="F27" t="s">
        <v>21</v>
      </c>
      <c r="G27" t="s">
        <v>62</v>
      </c>
      <c r="H27" t="s">
        <v>23</v>
      </c>
      <c r="I27">
        <v>1</v>
      </c>
      <c r="J27">
        <v>30</v>
      </c>
      <c r="K27">
        <v>1000</v>
      </c>
      <c r="L27">
        <v>1.3</v>
      </c>
      <c r="M27">
        <v>1</v>
      </c>
      <c r="N27">
        <v>5</v>
      </c>
      <c r="O27">
        <v>1000</v>
      </c>
      <c r="P27">
        <v>500</v>
      </c>
      <c r="Q27">
        <v>5</v>
      </c>
      <c r="R27" t="s">
        <v>69</v>
      </c>
    </row>
    <row r="28" spans="1:18">
      <c r="A28" t="s">
        <v>71</v>
      </c>
      <c r="B28" s="2" t="str">
        <f>Hyperlink("https://www.diodes.com/assets/Datasheets/RS1MEWFQ.pdf")</f>
        <v>https://www.diodes.com/assets/Datasheets/RS1MEWFQ.pdf</v>
      </c>
      <c r="C28" t="str">
        <f>Hyperlink("https://www.diodes.com/part/view/RS1MEWFQ","RS1MEWFQ")</f>
        <v>RS1MEWFQ</v>
      </c>
      <c r="D28" t="s">
        <v>68</v>
      </c>
      <c r="E28" t="s">
        <v>20</v>
      </c>
      <c r="F28" t="s">
        <v>21</v>
      </c>
      <c r="G28" t="s">
        <v>62</v>
      </c>
      <c r="H28" t="s">
        <v>23</v>
      </c>
      <c r="I28">
        <v>1</v>
      </c>
      <c r="J28">
        <v>30</v>
      </c>
      <c r="K28">
        <v>1000</v>
      </c>
      <c r="L28">
        <v>1.3</v>
      </c>
      <c r="M28">
        <v>1</v>
      </c>
      <c r="N28">
        <v>5</v>
      </c>
      <c r="O28">
        <v>1000</v>
      </c>
      <c r="P28">
        <v>500</v>
      </c>
      <c r="R28" t="s">
        <v>72</v>
      </c>
    </row>
    <row r="29" spans="1:18">
      <c r="A29" t="s">
        <v>73</v>
      </c>
      <c r="B29" s="2" t="str">
        <f>Hyperlink("https://www.diodes.com/assets/Datasheets/RS1MSWFMQ.pdf")</f>
        <v>https://www.diodes.com/assets/Datasheets/RS1MSWFMQ.pdf</v>
      </c>
      <c r="C29" t="str">
        <f>Hyperlink("https://www.diodes.com/part/view/RS1MSWFMQ","RS1MSWFMQ")</f>
        <v>RS1MSWFMQ</v>
      </c>
      <c r="D29" t="s">
        <v>68</v>
      </c>
      <c r="E29" t="s">
        <v>20</v>
      </c>
      <c r="F29" t="s">
        <v>21</v>
      </c>
      <c r="G29" t="s">
        <v>62</v>
      </c>
      <c r="H29" t="s">
        <v>23</v>
      </c>
      <c r="I29">
        <v>1</v>
      </c>
      <c r="J29">
        <v>25</v>
      </c>
      <c r="K29">
        <v>1000</v>
      </c>
      <c r="L29">
        <v>1.3</v>
      </c>
      <c r="M29">
        <v>1</v>
      </c>
      <c r="N29">
        <v>10</v>
      </c>
      <c r="O29">
        <v>1000</v>
      </c>
      <c r="P29">
        <v>500</v>
      </c>
      <c r="Q29">
        <v>3</v>
      </c>
      <c r="R29" t="s">
        <v>74</v>
      </c>
    </row>
    <row r="30" spans="1:18">
      <c r="A30" t="s">
        <v>75</v>
      </c>
      <c r="B30" s="2" t="str">
        <f>Hyperlink("https://www.diodes.com/assets/Datasheets/US1DWFQ.pdf")</f>
        <v>https://www.diodes.com/assets/Datasheets/US1DWFQ.pdf</v>
      </c>
      <c r="C30" t="str">
        <f>Hyperlink("https://www.diodes.com/part/view/US1DWFQ","US1DWFQ")</f>
        <v>US1DWFQ</v>
      </c>
      <c r="D30" t="s">
        <v>55</v>
      </c>
      <c r="E30" t="s">
        <v>20</v>
      </c>
      <c r="F30" t="s">
        <v>21</v>
      </c>
      <c r="G30" t="s">
        <v>76</v>
      </c>
      <c r="H30" t="s">
        <v>23</v>
      </c>
      <c r="I30">
        <v>1</v>
      </c>
      <c r="J30">
        <v>30</v>
      </c>
      <c r="K30">
        <v>200</v>
      </c>
      <c r="L30">
        <v>0.95</v>
      </c>
      <c r="M30">
        <v>1</v>
      </c>
      <c r="N30">
        <v>5</v>
      </c>
      <c r="O30">
        <v>200</v>
      </c>
      <c r="P30">
        <v>35</v>
      </c>
      <c r="Q30">
        <v>14</v>
      </c>
      <c r="R30" t="s">
        <v>72</v>
      </c>
    </row>
    <row r="31" spans="1:18">
      <c r="A31" t="s">
        <v>77</v>
      </c>
      <c r="B31" s="2" t="str">
        <f>Hyperlink("https://www.diodes.com/assets/Datasheets/US1GWFQ.pdf")</f>
        <v>https://www.diodes.com/assets/Datasheets/US1GWFQ.pdf</v>
      </c>
      <c r="C31" t="str">
        <f>Hyperlink("https://www.diodes.com/part/view/US1GWFQ","US1GWFQ")</f>
        <v>US1GWFQ</v>
      </c>
      <c r="D31" t="s">
        <v>55</v>
      </c>
      <c r="E31" t="s">
        <v>20</v>
      </c>
      <c r="F31" t="s">
        <v>21</v>
      </c>
      <c r="G31" t="s">
        <v>76</v>
      </c>
      <c r="H31" t="s">
        <v>23</v>
      </c>
      <c r="I31">
        <v>1</v>
      </c>
      <c r="J31">
        <v>30</v>
      </c>
      <c r="K31">
        <v>400</v>
      </c>
      <c r="L31">
        <v>1.25</v>
      </c>
      <c r="M31">
        <v>1</v>
      </c>
      <c r="N31">
        <v>1</v>
      </c>
      <c r="O31">
        <v>400</v>
      </c>
      <c r="P31">
        <v>35</v>
      </c>
      <c r="Q31">
        <v>9</v>
      </c>
      <c r="R31" t="s">
        <v>72</v>
      </c>
    </row>
    <row r="32" spans="1:18">
      <c r="A32" t="s">
        <v>78</v>
      </c>
      <c r="B32" s="2" t="str">
        <f>Hyperlink("https://www.diodes.com/assets/Datasheets/US1JDFQ_US1MDFQ.pdf")</f>
        <v>https://www.diodes.com/assets/Datasheets/US1JDFQ_US1MDFQ.pdf</v>
      </c>
      <c r="C32" t="str">
        <f>Hyperlink("https://www.diodes.com/part/view/US1JDFQ","US1JDFQ")</f>
        <v>US1JDFQ</v>
      </c>
      <c r="D32" t="s">
        <v>55</v>
      </c>
      <c r="E32" t="s">
        <v>20</v>
      </c>
      <c r="F32" t="s">
        <v>21</v>
      </c>
      <c r="G32" t="s">
        <v>76</v>
      </c>
      <c r="H32" t="s">
        <v>23</v>
      </c>
      <c r="I32">
        <v>1</v>
      </c>
      <c r="J32">
        <v>30</v>
      </c>
      <c r="K32">
        <v>600</v>
      </c>
      <c r="L32">
        <v>1.7</v>
      </c>
      <c r="M32">
        <v>1</v>
      </c>
      <c r="N32">
        <v>5</v>
      </c>
      <c r="O32">
        <v>600</v>
      </c>
      <c r="P32">
        <v>75</v>
      </c>
      <c r="Q32">
        <v>10</v>
      </c>
      <c r="R32" t="s">
        <v>69</v>
      </c>
    </row>
    <row r="33" spans="1:18">
      <c r="A33" t="s">
        <v>79</v>
      </c>
      <c r="B33" s="2" t="str">
        <f>Hyperlink("https://www.diodes.com/assets/Datasheets/US1JDFQ_US1MDFQ.pdf")</f>
        <v>https://www.diodes.com/assets/Datasheets/US1JDFQ_US1MDFQ.pdf</v>
      </c>
      <c r="C33" t="str">
        <f>Hyperlink("https://www.diodes.com/part/view/US1MDFQ","US1MDFQ")</f>
        <v>US1MDFQ</v>
      </c>
      <c r="D33" t="s">
        <v>55</v>
      </c>
      <c r="E33" t="s">
        <v>20</v>
      </c>
      <c r="F33" t="s">
        <v>21</v>
      </c>
      <c r="G33" t="s">
        <v>56</v>
      </c>
      <c r="H33" t="s">
        <v>23</v>
      </c>
      <c r="I33">
        <v>1</v>
      </c>
      <c r="J33">
        <v>30</v>
      </c>
      <c r="K33">
        <v>1000</v>
      </c>
      <c r="L33">
        <v>1.7</v>
      </c>
      <c r="M33">
        <v>1</v>
      </c>
      <c r="N33">
        <v>5</v>
      </c>
      <c r="O33">
        <v>1000</v>
      </c>
      <c r="P33">
        <v>75</v>
      </c>
      <c r="Q33">
        <v>10</v>
      </c>
      <c r="R33" t="s">
        <v>69</v>
      </c>
    </row>
    <row r="34" spans="1:18">
      <c r="A34" t="s">
        <v>80</v>
      </c>
      <c r="B34" s="2" t="str">
        <f>Hyperlink("https://www.diodes.com/assets/Datasheets/US1NDFQ.pdf")</f>
        <v>https://www.diodes.com/assets/Datasheets/US1NDFQ.pdf</v>
      </c>
      <c r="C34" t="str">
        <f>Hyperlink("https://www.diodes.com/part/view/US1NDFQ","US1NDFQ")</f>
        <v>US1NDFQ</v>
      </c>
      <c r="D34" t="s">
        <v>81</v>
      </c>
      <c r="E34" t="s">
        <v>20</v>
      </c>
      <c r="F34" t="s">
        <v>21</v>
      </c>
      <c r="G34" t="s">
        <v>76</v>
      </c>
      <c r="H34" t="s">
        <v>23</v>
      </c>
      <c r="I34">
        <v>1</v>
      </c>
      <c r="J34">
        <v>30</v>
      </c>
      <c r="K34">
        <v>1200</v>
      </c>
      <c r="L34">
        <v>2</v>
      </c>
      <c r="M34">
        <v>1</v>
      </c>
      <c r="N34">
        <v>5</v>
      </c>
      <c r="O34">
        <v>1200</v>
      </c>
      <c r="P34">
        <v>80</v>
      </c>
      <c r="Q34">
        <v>5</v>
      </c>
      <c r="R34" t="s">
        <v>69</v>
      </c>
    </row>
    <row r="35" spans="1:18">
      <c r="A35" t="s">
        <v>82</v>
      </c>
      <c r="B35" s="2" t="str">
        <f>Hyperlink("https://www.diodes.com/assets/Datasheets/US1NWFQ.pdf")</f>
        <v>https://www.diodes.com/assets/Datasheets/US1NWFQ.pdf</v>
      </c>
      <c r="C35" t="str">
        <f>Hyperlink("https://www.diodes.com/part/view/US1NWFQ","US1NWFQ")</f>
        <v>US1NWFQ</v>
      </c>
      <c r="D35" t="s">
        <v>83</v>
      </c>
      <c r="E35" t="s">
        <v>20</v>
      </c>
      <c r="F35" t="s">
        <v>21</v>
      </c>
      <c r="G35" t="s">
        <v>76</v>
      </c>
      <c r="H35" t="s">
        <v>23</v>
      </c>
      <c r="I35">
        <v>1</v>
      </c>
      <c r="J35">
        <v>30</v>
      </c>
      <c r="K35">
        <v>1200</v>
      </c>
      <c r="L35">
        <v>2</v>
      </c>
      <c r="M35">
        <v>1</v>
      </c>
      <c r="N35">
        <v>5</v>
      </c>
      <c r="O35">
        <v>1200</v>
      </c>
      <c r="P35">
        <v>80</v>
      </c>
      <c r="Q35">
        <v>5</v>
      </c>
      <c r="R35" t="s">
        <v>72</v>
      </c>
    </row>
    <row r="36" spans="1:18">
      <c r="A36" t="s">
        <v>84</v>
      </c>
      <c r="B36" s="2" t="str">
        <f>Hyperlink("https://www.diodes.com/assets/Datasheets/US2JDFQ.pdf")</f>
        <v>https://www.diodes.com/assets/Datasheets/US2JDFQ.pdf</v>
      </c>
      <c r="C36" t="str">
        <f>Hyperlink("https://www.diodes.com/part/view/US2JDFQ","US2JDFQ")</f>
        <v>US2JDFQ</v>
      </c>
      <c r="D36" t="s">
        <v>85</v>
      </c>
      <c r="E36" t="s">
        <v>20</v>
      </c>
      <c r="F36" t="s">
        <v>21</v>
      </c>
      <c r="G36" t="s">
        <v>76</v>
      </c>
      <c r="H36" t="s">
        <v>23</v>
      </c>
      <c r="I36">
        <v>2</v>
      </c>
      <c r="J36">
        <v>50</v>
      </c>
      <c r="K36">
        <v>600</v>
      </c>
      <c r="L36">
        <v>1.7</v>
      </c>
      <c r="M36">
        <v>2</v>
      </c>
      <c r="N36">
        <v>5</v>
      </c>
      <c r="O36">
        <v>600</v>
      </c>
      <c r="P36">
        <v>75</v>
      </c>
      <c r="Q36">
        <v>10</v>
      </c>
      <c r="R36" t="s">
        <v>69</v>
      </c>
    </row>
  </sheetData>
  <autoFilter ref="A1:R36"/>
  <hyperlinks>
    <hyperlink ref="B2" r:id="rId_hyperlink_1" tooltip="https://www.diodes.com/assets/Datasheets/DTH1206DQ.pdf" display="https://www.diodes.com/assets/Datasheets/DTH1206DQ.pdf"/>
    <hyperlink ref="C2" r:id="rId_hyperlink_2" tooltip="DTH1206DQ" display="DTH1206DQ"/>
    <hyperlink ref="B3" r:id="rId_hyperlink_3" tooltip="https://www.diodes.com/assets/Datasheets/DTH1206FPQ.pdf" display="https://www.diodes.com/assets/Datasheets/DTH1206FPQ.pdf"/>
    <hyperlink ref="C3" r:id="rId_hyperlink_4" tooltip="DTH1206FPQ" display="DTH1206FPQ"/>
    <hyperlink ref="C4" r:id="rId_hyperlink_5" tooltip="DTH1506DQ" display="DTH1506DQ"/>
    <hyperlink ref="B5" r:id="rId_hyperlink_6" tooltip="https://www.diodes.com/assets/Datasheets/DTH1506FPQ.pdf" display="https://www.diodes.com/assets/Datasheets/DTH1506FPQ.pdf"/>
    <hyperlink ref="C5" r:id="rId_hyperlink_7" tooltip="DTH1506FPQ" display="DTH1506FPQ"/>
    <hyperlink ref="B6" r:id="rId_hyperlink_8" tooltip="https://www.diodes.com/assets/Datasheets/DTH3006DQ.pdf" display="https://www.diodes.com/assets/Datasheets/DTH3006DQ.pdf"/>
    <hyperlink ref="C6" r:id="rId_hyperlink_9" tooltip="DTH3006DQ" display="DTH3006DQ"/>
    <hyperlink ref="B7" r:id="rId_hyperlink_10" tooltip="https://www.diodes.com/assets/Datasheets/DTH3006FPQ.pdf" display="https://www.diodes.com/assets/Datasheets/DTH3006FPQ.pdf"/>
    <hyperlink ref="C7" r:id="rId_hyperlink_11" tooltip="DTH3006FPQ" display="DTH3006FPQ"/>
    <hyperlink ref="B8" r:id="rId_hyperlink_12" tooltip="https://www.diodes.com/assets/Datasheets/DTH3006PTQ.pdf" display="https://www.diodes.com/assets/Datasheets/DTH3006PTQ.pdf"/>
    <hyperlink ref="C8" r:id="rId_hyperlink_13" tooltip="DTH3006PTQ" display="DTH3006PTQ"/>
    <hyperlink ref="B9" r:id="rId_hyperlink_14" tooltip="https://www.diodes.com/assets/Datasheets/DTH810DQ.pdf" display="https://www.diodes.com/assets/Datasheets/DTH810DQ.pdf"/>
    <hyperlink ref="C9" r:id="rId_hyperlink_15" tooltip="DTH810DQ" display="DTH810DQ"/>
    <hyperlink ref="B10" r:id="rId_hyperlink_16" tooltip="https://www.diodes.com/assets/Datasheets/DTH810FPQ.pdf" display="https://www.diodes.com/assets/Datasheets/DTH810FPQ.pdf"/>
    <hyperlink ref="C10" r:id="rId_hyperlink_17" tooltip="DTH810FPQ" display="DTH810FPQ"/>
    <hyperlink ref="B11" r:id="rId_hyperlink_18" tooltip="https://www.diodes.com/assets/Datasheets/DTH8E06DQ.pdf" display="https://www.diodes.com/assets/Datasheets/DTH8E06DQ.pdf"/>
    <hyperlink ref="C11" r:id="rId_hyperlink_19" tooltip="DTH8E06DQ" display="DTH8E06DQ"/>
    <hyperlink ref="B12" r:id="rId_hyperlink_20" tooltip="https://www.diodes.com/assets/Datasheets/DTH8E06FPQ.pdf" display="https://www.diodes.com/assets/Datasheets/DTH8E06FPQ.pdf"/>
    <hyperlink ref="C12" r:id="rId_hyperlink_21" tooltip="DTH8E06FPQ" display="DTH8E06FPQ"/>
    <hyperlink ref="B13" r:id="rId_hyperlink_22" tooltip="https://www.diodes.com/assets/Datasheets/DTH8L06DNCQ.pdf" display="https://www.diodes.com/assets/Datasheets/DTH8L06DNCQ.pdf"/>
    <hyperlink ref="C13" r:id="rId_hyperlink_23" tooltip="DTH8L06DNCQ" display="DTH8L06DNCQ"/>
    <hyperlink ref="B14" r:id="rId_hyperlink_24" tooltip="https://www.diodes.com/assets/Datasheets/DTH8L06DQ.pdf" display="https://www.diodes.com/assets/Datasheets/DTH8L06DQ.pdf"/>
    <hyperlink ref="C14" r:id="rId_hyperlink_25" tooltip="DTH8L06DQ" display="DTH8L06DQ"/>
    <hyperlink ref="B15" r:id="rId_hyperlink_26" tooltip="https://www.diodes.com/assets/Datasheets/DTH8L06FPQ.pdf" display="https://www.diodes.com/assets/Datasheets/DTH8L06FPQ.pdf"/>
    <hyperlink ref="C15" r:id="rId_hyperlink_27" tooltip="DTH8L06FPQ" display="DTH8L06FPQ"/>
    <hyperlink ref="B16" r:id="rId_hyperlink_28" tooltip="https://www.diodes.com/assets/Datasheets/DTH8R06D1Q.pdf" display="https://www.diodes.com/assets/Datasheets/DTH8R06D1Q.pdf"/>
    <hyperlink ref="C16" r:id="rId_hyperlink_29" tooltip="DTH8R06D1Q" display="DTH8R06D1Q"/>
    <hyperlink ref="B17" r:id="rId_hyperlink_30" tooltip="https://www.diodes.com/assets/Datasheets/DTH8R06DQ.pdf" display="https://www.diodes.com/assets/Datasheets/DTH8R06DQ.pdf"/>
    <hyperlink ref="C17" r:id="rId_hyperlink_31" tooltip="DTH8R06DQ" display="DTH8R06DQ"/>
    <hyperlink ref="B18" r:id="rId_hyperlink_32" tooltip="https://www.diodes.com/assets/Datasheets/DTH8R06FPQ.pdf" display="https://www.diodes.com/assets/Datasheets/DTH8R06FPQ.pdf"/>
    <hyperlink ref="C18" r:id="rId_hyperlink_33" tooltip="DTH8R06FPQ" display="DTH8R06FPQ"/>
    <hyperlink ref="B19" r:id="rId_hyperlink_34" tooltip="https://www.diodes.com/assets/Datasheets/DTH8S06D1Q.pdf" display="https://www.diodes.com/assets/Datasheets/DTH8S06D1Q.pdf"/>
    <hyperlink ref="C19" r:id="rId_hyperlink_35" tooltip="DTH8S06D1Q" display="DTH8S06D1Q"/>
    <hyperlink ref="B20" r:id="rId_hyperlink_36" tooltip="https://www.diodes.com/assets/Datasheets/DTH8S06DQ.pdf" display="https://www.diodes.com/assets/Datasheets/DTH8S06DQ.pdf"/>
    <hyperlink ref="C20" r:id="rId_hyperlink_37" tooltip="DTH8S06DQ" display="DTH8S06DQ"/>
    <hyperlink ref="B21" r:id="rId_hyperlink_38" tooltip="https://www.diodes.com/assets/Datasheets/DTH8S06FPQ.pdf" display="https://www.diodes.com/assets/Datasheets/DTH8S06FPQ.pdf"/>
    <hyperlink ref="C21" r:id="rId_hyperlink_39" tooltip="DTH8S06FPQ" display="DTH8S06FPQ"/>
    <hyperlink ref="B22" r:id="rId_hyperlink_40" tooltip="https://www.diodes.com/assets/Datasheets/FES1DEQ.pdf" display="https://www.diodes.com/assets/Datasheets/FES1DEQ.pdf"/>
    <hyperlink ref="C22" r:id="rId_hyperlink_41" tooltip="FES1DEQ" display="FES1DEQ"/>
    <hyperlink ref="B23" r:id="rId_hyperlink_42" tooltip="https://www.diodes.com/assets/Datasheets/FES2DEQ.pdf" display="https://www.diodes.com/assets/Datasheets/FES2DEQ.pdf"/>
    <hyperlink ref="C23" r:id="rId_hyperlink_43" tooltip="FES2DEQ" display="FES2DEQ"/>
    <hyperlink ref="B24" r:id="rId_hyperlink_44" tooltip="https://www.diodes.com/assets/Datasheets/FRS1MEQ.pdf" display="https://www.diodes.com/assets/Datasheets/FRS1MEQ.pdf"/>
    <hyperlink ref="C24" r:id="rId_hyperlink_45" tooltip="FRS1MEQ" display="FRS1MEQ"/>
    <hyperlink ref="B25" r:id="rId_hyperlink_46" tooltip="https://www.diodes.com/assets/Datasheets/MURS160Q.pdf" display="https://www.diodes.com/assets/Datasheets/MURS160Q.pdf"/>
    <hyperlink ref="C25" r:id="rId_hyperlink_47" tooltip="MURS160Q" display="MURS160Q"/>
    <hyperlink ref="B26" r:id="rId_hyperlink_48" tooltip="https://www.diodes.com/assets/Datasheets/RS1JDFQ.pdf" display="https://www.diodes.com/assets/Datasheets/RS1JDFQ.pdf"/>
    <hyperlink ref="C26" r:id="rId_hyperlink_49" tooltip="RS1JDFQ" display="RS1JDFQ"/>
    <hyperlink ref="B27" r:id="rId_hyperlink_50" tooltip="https://www.diodes.com/assets/Datasheets/RS1MDFQ.pdf" display="https://www.diodes.com/assets/Datasheets/RS1MDFQ.pdf"/>
    <hyperlink ref="C27" r:id="rId_hyperlink_51" tooltip="RS1MDFQ" display="RS1MDFQ"/>
    <hyperlink ref="B28" r:id="rId_hyperlink_52" tooltip="https://www.diodes.com/assets/Datasheets/RS1MEWFQ.pdf" display="https://www.diodes.com/assets/Datasheets/RS1MEWFQ.pdf"/>
    <hyperlink ref="C28" r:id="rId_hyperlink_53" tooltip="RS1MEWFQ" display="RS1MEWFQ"/>
    <hyperlink ref="B29" r:id="rId_hyperlink_54" tooltip="https://www.diodes.com/assets/Datasheets/RS1MSWFMQ.pdf" display="https://www.diodes.com/assets/Datasheets/RS1MSWFMQ.pdf"/>
    <hyperlink ref="C29" r:id="rId_hyperlink_55" tooltip="RS1MSWFMQ" display="RS1MSWFMQ"/>
    <hyperlink ref="B30" r:id="rId_hyperlink_56" tooltip="https://www.diodes.com/assets/Datasheets/US1DWFQ.pdf" display="https://www.diodes.com/assets/Datasheets/US1DWFQ.pdf"/>
    <hyperlink ref="C30" r:id="rId_hyperlink_57" tooltip="US1DWFQ" display="US1DWFQ"/>
    <hyperlink ref="B31" r:id="rId_hyperlink_58" tooltip="https://www.diodes.com/assets/Datasheets/US1GWFQ.pdf" display="https://www.diodes.com/assets/Datasheets/US1GWFQ.pdf"/>
    <hyperlink ref="C31" r:id="rId_hyperlink_59" tooltip="US1GWFQ" display="US1GWFQ"/>
    <hyperlink ref="B32" r:id="rId_hyperlink_60" tooltip="https://www.diodes.com/assets/Datasheets/US1JDFQ_US1MDFQ.pdf" display="https://www.diodes.com/assets/Datasheets/US1JDFQ_US1MDFQ.pdf"/>
    <hyperlink ref="C32" r:id="rId_hyperlink_61" tooltip="US1JDFQ" display="US1JDFQ"/>
    <hyperlink ref="B33" r:id="rId_hyperlink_62" tooltip="https://www.diodes.com/assets/Datasheets/US1JDFQ_US1MDFQ.pdf" display="https://www.diodes.com/assets/Datasheets/US1JDFQ_US1MDFQ.pdf"/>
    <hyperlink ref="C33" r:id="rId_hyperlink_63" tooltip="US1MDFQ" display="US1MDFQ"/>
    <hyperlink ref="B34" r:id="rId_hyperlink_64" tooltip="https://www.diodes.com/assets/Datasheets/US1NDFQ.pdf" display="https://www.diodes.com/assets/Datasheets/US1NDFQ.pdf"/>
    <hyperlink ref="C34" r:id="rId_hyperlink_65" tooltip="US1NDFQ" display="US1NDFQ"/>
    <hyperlink ref="B35" r:id="rId_hyperlink_66" tooltip="https://www.diodes.com/assets/Datasheets/US1NWFQ.pdf" display="https://www.diodes.com/assets/Datasheets/US1NWFQ.pdf"/>
    <hyperlink ref="C35" r:id="rId_hyperlink_67" tooltip="US1NWFQ" display="US1NWFQ"/>
    <hyperlink ref="B36" r:id="rId_hyperlink_68" tooltip="https://www.diodes.com/assets/Datasheets/US2JDFQ.pdf" display="https://www.diodes.com/assets/Datasheets/US2JDFQ.pdf"/>
    <hyperlink ref="C36" r:id="rId_hyperlink_69" tooltip="US2JDFQ" display="US2JDF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2024-07-17T15:31:27-05:00</dcterms:created>
  <dcterms:modified xsi:type="dcterms:W3CDTF">2024-07-17T15:31:27-05:00</dcterms:modified>
  <dc:title>Untitled Spreadsheet</dc:title>
  <dc:description/>
  <dc:subject/>
  <cp:keywords/>
  <cp:category/>
</cp:coreProperties>
</file>