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'Worksheet'!$A$1:$M$67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<sst xmlns="http://schemas.openxmlformats.org/spreadsheetml/2006/main" uniqueCount="108">
  <si>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</si>
  <si>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</si>
  <si>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</si>
  <si>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</si>
  <si>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Category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</si>
  <si>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</si>
  <si>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</si>
  <si>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VCEO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</si>
  <si>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IC Max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</si>
  <si>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PD 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</si>
  <si>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R1 Typ (kΩ)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</si>
  <si>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R2 Typ (kΩ)</t>
    </r>
  </si>
  <si>
    <t>Packages</t>
  </si>
  <si>
    <t>ACX114EUQ</t>
  </si>
  <si>
    <t>Complementary, 50V, 0.1A, SOT363</t>
  </si>
  <si>
    <t>R1=R2</t>
  </si>
  <si>
    <t>Automotive</t>
  </si>
  <si>
    <t>NPN + PNP</t>
  </si>
  <si>
    <t>SOT363</t>
  </si>
  <si>
    <t>ACX114YUQ</t>
  </si>
  <si>
    <t>R1≠R2</t>
  </si>
  <si>
    <t>ACX124EUQ</t>
  </si>
  <si>
    <t>ACX143ZUQ</t>
  </si>
  <si>
    <t>ADA114EUQ</t>
  </si>
  <si>
    <t>Dual PNP, 50V, 0.1A, SOT363</t>
  </si>
  <si>
    <t>PNP + PNP</t>
  </si>
  <si>
    <t>ADA114YUQ</t>
  </si>
  <si>
    <t>ADC114EUQ</t>
  </si>
  <si>
    <t>Dual NPN, 50V, 0.1A, SOT363</t>
  </si>
  <si>
    <t>NPN + NPN</t>
  </si>
  <si>
    <t>ADC114YUQ</t>
  </si>
  <si>
    <t>ADC124EUQ</t>
  </si>
  <si>
    <t>ADC143TUQ</t>
  </si>
  <si>
    <t>R1 Only</t>
  </si>
  <si>
    <t>ADC143ZUQ</t>
  </si>
  <si>
    <t>ADC144EUQ</t>
  </si>
  <si>
    <t>ADTA114ECAQ</t>
  </si>
  <si>
    <t>PNP, 50V, 0.1A, SOT23</t>
  </si>
  <si>
    <t>PNP</t>
  </si>
  <si>
    <t>SOT23</t>
  </si>
  <si>
    <t>ADTA114EUAQ</t>
  </si>
  <si>
    <t>PNP, 50V, 0.1A, SOT323</t>
  </si>
  <si>
    <t>SOT323</t>
  </si>
  <si>
    <t>ADTA114YUAQ</t>
  </si>
  <si>
    <t>ADTA124ECAQ</t>
  </si>
  <si>
    <t>ADTA143ECAQ</t>
  </si>
  <si>
    <t>ADTA143XUAQ</t>
  </si>
  <si>
    <t>ADTA143ZUAQ</t>
  </si>
  <si>
    <t>PNP PRE-BIASED SMALL SIGNAL SURFACE MOUNT TRANSISTOR</t>
  </si>
  <si>
    <t>ADTA144ECAQ</t>
  </si>
  <si>
    <t>ADTA144EUAQ</t>
  </si>
  <si>
    <t>ADTA144VCAQ</t>
  </si>
  <si>
    <t>ADTA144WCAQ</t>
  </si>
  <si>
    <t>ADTC114ECAQ</t>
  </si>
  <si>
    <t>NPN, 50V, 0.1A, SOT23</t>
  </si>
  <si>
    <t>NPN</t>
  </si>
  <si>
    <t>ADTC114EUAQ</t>
  </si>
  <si>
    <t>NPN, 50V, 0.1A, SOT323</t>
  </si>
  <si>
    <t>ADTC114YUAQ</t>
  </si>
  <si>
    <t>ADTC124ECAQ</t>
  </si>
  <si>
    <t>ADTC124EUAQ</t>
  </si>
  <si>
    <t>ADTC143ECAQ</t>
  </si>
  <si>
    <t>ADTC143TCAQ</t>
  </si>
  <si>
    <t>N/A</t>
  </si>
  <si>
    <t>ADTC143TUAQ</t>
  </si>
  <si>
    <t>ADTC143XUAQ</t>
  </si>
  <si>
    <t>ADTC143ZCAQ</t>
  </si>
  <si>
    <t>ADTC143ZUAQ</t>
  </si>
  <si>
    <t>ADTC144ECAQ</t>
  </si>
  <si>
    <t>ADTC144EUAQ</t>
  </si>
  <si>
    <t>ADTC144VCAQ-13</t>
  </si>
  <si>
    <t>NPN Pre-Biased Small Signal Surface Mount Transistor</t>
  </si>
  <si>
    <t>ADTC144VCAQ-7</t>
  </si>
  <si>
    <t>ADTC144WCAQ</t>
  </si>
  <si>
    <t>DCX114EUQ</t>
  </si>
  <si>
    <t>DCX114YUQ</t>
  </si>
  <si>
    <t>DCX123JUQ</t>
  </si>
  <si>
    <t>DCX124EUQ</t>
  </si>
  <si>
    <t>DCX144EUQ</t>
  </si>
  <si>
    <t>DDA114EUQ</t>
  </si>
  <si>
    <t>DDA114TUQ</t>
  </si>
  <si>
    <t>DDA114YUQ</t>
  </si>
  <si>
    <t>DDA124EUQ</t>
  </si>
  <si>
    <t>DDA143TUQ</t>
  </si>
  <si>
    <t>DDA144EUQ</t>
  </si>
  <si>
    <t>DDC114TUQ</t>
  </si>
  <si>
    <t>DDTA114ECAQ</t>
  </si>
  <si>
    <t>DDTA144ECAQ</t>
  </si>
  <si>
    <t>DDTC114ECAQ</t>
  </si>
  <si>
    <t>DDTC114EUAQ</t>
  </si>
  <si>
    <t>DDTC114YCAQ</t>
  </si>
  <si>
    <t>DDTC115EUAQ</t>
  </si>
  <si>
    <t>DDTC123ECAQ</t>
  </si>
  <si>
    <t>DDTC124EUAQ</t>
  </si>
  <si>
    <t>DDTC124TEQ</t>
  </si>
  <si>
    <t>NPN, 50V, 0.1A, SOT523</t>
  </si>
  <si>
    <t>SOT523</t>
  </si>
  <si>
    <t>DDTC143TCAQ</t>
  </si>
  <si>
    <t>DDTC143ZCAQ</t>
  </si>
  <si>
    <t>DDTC144ECAQ</t>
  </si>
  <si>
    <t>DDTC144EUAQ</t>
  </si>
  <si>
    <t>UMC4NQ</t>
  </si>
  <si>
    <t>Complementary, 50V, 0.1A, SOT353</t>
  </si>
  <si>
    <t>R3=R4, R1≠R2</t>
  </si>
  <si>
    <t>10, 47</t>
  </si>
  <si>
    <t>SOT353</t>
  </si>
  <si>
    <t>UMC5NQ</t>
  </si>
  <si>
    <t>4.7, 47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</si>
</sst>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CX114EUQ" TargetMode="External"/><Relationship Id="rId_hyperlink_2" Type="http://schemas.openxmlformats.org/officeDocument/2006/relationships/hyperlink" Target="https://www.diodes.com/part/view/ACX114YUQ" TargetMode="External"/><Relationship Id="rId_hyperlink_3" Type="http://schemas.openxmlformats.org/officeDocument/2006/relationships/hyperlink" Target="https://www.diodes.com/part/view/ACX124EUQ" TargetMode="External"/><Relationship Id="rId_hyperlink_4" Type="http://schemas.openxmlformats.org/officeDocument/2006/relationships/hyperlink" Target="https://www.diodes.com/part/view/ACX143ZUQ" TargetMode="External"/><Relationship Id="rId_hyperlink_5" Type="http://schemas.openxmlformats.org/officeDocument/2006/relationships/hyperlink" Target="https://www.diodes.com/part/view/ADA114EUQ" TargetMode="External"/><Relationship Id="rId_hyperlink_6" Type="http://schemas.openxmlformats.org/officeDocument/2006/relationships/hyperlink" Target="https://www.diodes.com/part/view/ADA114YUQ" TargetMode="External"/><Relationship Id="rId_hyperlink_7" Type="http://schemas.openxmlformats.org/officeDocument/2006/relationships/hyperlink" Target="https://www.diodes.com/part/view/ADC114EUQ" TargetMode="External"/><Relationship Id="rId_hyperlink_8" Type="http://schemas.openxmlformats.org/officeDocument/2006/relationships/hyperlink" Target="https://www.diodes.com/part/view/ADC114YUQ" TargetMode="External"/><Relationship Id="rId_hyperlink_9" Type="http://schemas.openxmlformats.org/officeDocument/2006/relationships/hyperlink" Target="https://www.diodes.com/part/view/ADC124EUQ" TargetMode="External"/><Relationship Id="rId_hyperlink_10" Type="http://schemas.openxmlformats.org/officeDocument/2006/relationships/hyperlink" Target="https://www.diodes.com/part/view/ADC143TUQ" TargetMode="External"/><Relationship Id="rId_hyperlink_11" Type="http://schemas.openxmlformats.org/officeDocument/2006/relationships/hyperlink" Target="https://www.diodes.com/part/view/ADC143ZUQ" TargetMode="External"/><Relationship Id="rId_hyperlink_12" Type="http://schemas.openxmlformats.org/officeDocument/2006/relationships/hyperlink" Target="https://www.diodes.com/part/view/ADC144EUQ" TargetMode="External"/><Relationship Id="rId_hyperlink_13" Type="http://schemas.openxmlformats.org/officeDocument/2006/relationships/hyperlink" Target="https://www.diodes.com/part/view/ADTA114ECAQ" TargetMode="External"/><Relationship Id="rId_hyperlink_14" Type="http://schemas.openxmlformats.org/officeDocument/2006/relationships/hyperlink" Target="https://www.diodes.com/part/view/ADTA114EUAQ" TargetMode="External"/><Relationship Id="rId_hyperlink_15" Type="http://schemas.openxmlformats.org/officeDocument/2006/relationships/hyperlink" Target="https://www.diodes.com/part/view/ADTA114YUAQ" TargetMode="External"/><Relationship Id="rId_hyperlink_16" Type="http://schemas.openxmlformats.org/officeDocument/2006/relationships/hyperlink" Target="https://www.diodes.com/part/view/ADTA124ECAQ" TargetMode="External"/><Relationship Id="rId_hyperlink_17" Type="http://schemas.openxmlformats.org/officeDocument/2006/relationships/hyperlink" Target="https://www.diodes.com/part/view/ADTA143ECAQ" TargetMode="External"/><Relationship Id="rId_hyperlink_18" Type="http://schemas.openxmlformats.org/officeDocument/2006/relationships/hyperlink" Target="https://www.diodes.com/part/view/ADTA143XUAQ" TargetMode="External"/><Relationship Id="rId_hyperlink_19" Type="http://schemas.openxmlformats.org/officeDocument/2006/relationships/hyperlink" Target="https://www.diodes.com/part/view/ADTA143ZUAQ" TargetMode="External"/><Relationship Id="rId_hyperlink_20" Type="http://schemas.openxmlformats.org/officeDocument/2006/relationships/hyperlink" Target="https://www.diodes.com/part/view/ADTA144ECAQ" TargetMode="External"/><Relationship Id="rId_hyperlink_21" Type="http://schemas.openxmlformats.org/officeDocument/2006/relationships/hyperlink" Target="https://www.diodes.com/part/view/ADTA144EUAQ" TargetMode="External"/><Relationship Id="rId_hyperlink_22" Type="http://schemas.openxmlformats.org/officeDocument/2006/relationships/hyperlink" Target="https://www.diodes.com/part/view/ADTA144VCAQ" TargetMode="External"/><Relationship Id="rId_hyperlink_23" Type="http://schemas.openxmlformats.org/officeDocument/2006/relationships/hyperlink" Target="https://www.diodes.com/part/view/ADTA144WCAQ" TargetMode="External"/><Relationship Id="rId_hyperlink_24" Type="http://schemas.openxmlformats.org/officeDocument/2006/relationships/hyperlink" Target="https://www.diodes.com/part/view/ADTC114ECAQ" TargetMode="External"/><Relationship Id="rId_hyperlink_25" Type="http://schemas.openxmlformats.org/officeDocument/2006/relationships/hyperlink" Target="https://www.diodes.com/part/view/ADTC114EUAQ" TargetMode="External"/><Relationship Id="rId_hyperlink_26" Type="http://schemas.openxmlformats.org/officeDocument/2006/relationships/hyperlink" Target="https://www.diodes.com/part/view/ADTC114YUAQ" TargetMode="External"/><Relationship Id="rId_hyperlink_27" Type="http://schemas.openxmlformats.org/officeDocument/2006/relationships/hyperlink" Target="https://www.diodes.com/part/view/ADTC124ECAQ" TargetMode="External"/><Relationship Id="rId_hyperlink_28" Type="http://schemas.openxmlformats.org/officeDocument/2006/relationships/hyperlink" Target="https://www.diodes.com/part/view/ADTC124EUAQ" TargetMode="External"/><Relationship Id="rId_hyperlink_29" Type="http://schemas.openxmlformats.org/officeDocument/2006/relationships/hyperlink" Target="https://www.diodes.com/part/view/ADTC143ECAQ" TargetMode="External"/><Relationship Id="rId_hyperlink_30" Type="http://schemas.openxmlformats.org/officeDocument/2006/relationships/hyperlink" Target="https://www.diodes.com/part/view/ADTC143TCAQ" TargetMode="External"/><Relationship Id="rId_hyperlink_31" Type="http://schemas.openxmlformats.org/officeDocument/2006/relationships/hyperlink" Target="https://www.diodes.com/part/view/ADTC143TUAQ" TargetMode="External"/><Relationship Id="rId_hyperlink_32" Type="http://schemas.openxmlformats.org/officeDocument/2006/relationships/hyperlink" Target="https://www.diodes.com/part/view/ADTC143XUAQ" TargetMode="External"/><Relationship Id="rId_hyperlink_33" Type="http://schemas.openxmlformats.org/officeDocument/2006/relationships/hyperlink" Target="https://www.diodes.com/part/view/ADTC143ZCAQ" TargetMode="External"/><Relationship Id="rId_hyperlink_34" Type="http://schemas.openxmlformats.org/officeDocument/2006/relationships/hyperlink" Target="https://www.diodes.com/part/view/ADTC143ZUAQ" TargetMode="External"/><Relationship Id="rId_hyperlink_35" Type="http://schemas.openxmlformats.org/officeDocument/2006/relationships/hyperlink" Target="https://www.diodes.com/part/view/ADTC144ECAQ" TargetMode="External"/><Relationship Id="rId_hyperlink_36" Type="http://schemas.openxmlformats.org/officeDocument/2006/relationships/hyperlink" Target="https://www.diodes.com/part/view/ADTC144EUAQ" TargetMode="External"/><Relationship Id="rId_hyperlink_37" Type="http://schemas.openxmlformats.org/officeDocument/2006/relationships/hyperlink" Target="https://www.diodes.com/part/view/ADTC144VCAQ-13" TargetMode="External"/><Relationship Id="rId_hyperlink_38" Type="http://schemas.openxmlformats.org/officeDocument/2006/relationships/hyperlink" Target="https://www.diodes.com/part/view/ADTC144VCAQ-7" TargetMode="External"/><Relationship Id="rId_hyperlink_39" Type="http://schemas.openxmlformats.org/officeDocument/2006/relationships/hyperlink" Target="https://www.diodes.com/part/view/ADTC144WCAQ" TargetMode="External"/><Relationship Id="rId_hyperlink_40" Type="http://schemas.openxmlformats.org/officeDocument/2006/relationships/hyperlink" Target="https://www.diodes.com/part/view/DCX114EUQ" TargetMode="External"/><Relationship Id="rId_hyperlink_41" Type="http://schemas.openxmlformats.org/officeDocument/2006/relationships/hyperlink" Target="https://www.diodes.com/part/view/DCX114YUQ" TargetMode="External"/><Relationship Id="rId_hyperlink_42" Type="http://schemas.openxmlformats.org/officeDocument/2006/relationships/hyperlink" Target="https://www.diodes.com/part/view/DCX123JUQ" TargetMode="External"/><Relationship Id="rId_hyperlink_43" Type="http://schemas.openxmlformats.org/officeDocument/2006/relationships/hyperlink" Target="https://www.diodes.com/part/view/DCX124EUQ" TargetMode="External"/><Relationship Id="rId_hyperlink_44" Type="http://schemas.openxmlformats.org/officeDocument/2006/relationships/hyperlink" Target="https://www.diodes.com/part/view/DCX144EUQ" TargetMode="External"/><Relationship Id="rId_hyperlink_45" Type="http://schemas.openxmlformats.org/officeDocument/2006/relationships/hyperlink" Target="https://www.diodes.com/part/view/DDA114EUQ" TargetMode="External"/><Relationship Id="rId_hyperlink_46" Type="http://schemas.openxmlformats.org/officeDocument/2006/relationships/hyperlink" Target="https://www.diodes.com/part/view/DDA114TUQ" TargetMode="External"/><Relationship Id="rId_hyperlink_47" Type="http://schemas.openxmlformats.org/officeDocument/2006/relationships/hyperlink" Target="https://www.diodes.com/part/view/DDA114YUQ" TargetMode="External"/><Relationship Id="rId_hyperlink_48" Type="http://schemas.openxmlformats.org/officeDocument/2006/relationships/hyperlink" Target="https://www.diodes.com/part/view/DDA124EUQ" TargetMode="External"/><Relationship Id="rId_hyperlink_49" Type="http://schemas.openxmlformats.org/officeDocument/2006/relationships/hyperlink" Target="https://www.diodes.com/part/view/DDA143TUQ" TargetMode="External"/><Relationship Id="rId_hyperlink_50" Type="http://schemas.openxmlformats.org/officeDocument/2006/relationships/hyperlink" Target="https://www.diodes.com/part/view/DDA144EUQ" TargetMode="External"/><Relationship Id="rId_hyperlink_51" Type="http://schemas.openxmlformats.org/officeDocument/2006/relationships/hyperlink" Target="https://www.diodes.com/part/view/DDC114TUQ" TargetMode="External"/><Relationship Id="rId_hyperlink_52" Type="http://schemas.openxmlformats.org/officeDocument/2006/relationships/hyperlink" Target="https://www.diodes.com/part/view/DDTA114ECAQ" TargetMode="External"/><Relationship Id="rId_hyperlink_53" Type="http://schemas.openxmlformats.org/officeDocument/2006/relationships/hyperlink" Target="https://www.diodes.com/part/view/DDTA144ECAQ" TargetMode="External"/><Relationship Id="rId_hyperlink_54" Type="http://schemas.openxmlformats.org/officeDocument/2006/relationships/hyperlink" Target="https://www.diodes.com/part/view/DDTC114ECAQ" TargetMode="External"/><Relationship Id="rId_hyperlink_55" Type="http://schemas.openxmlformats.org/officeDocument/2006/relationships/hyperlink" Target="https://www.diodes.com/part/view/DDTC114EUAQ" TargetMode="External"/><Relationship Id="rId_hyperlink_56" Type="http://schemas.openxmlformats.org/officeDocument/2006/relationships/hyperlink" Target="https://www.diodes.com/part/view/DDTC114YCAQ" TargetMode="External"/><Relationship Id="rId_hyperlink_57" Type="http://schemas.openxmlformats.org/officeDocument/2006/relationships/hyperlink" Target="https://www.diodes.com/part/view/DDTC115EUAQ" TargetMode="External"/><Relationship Id="rId_hyperlink_58" Type="http://schemas.openxmlformats.org/officeDocument/2006/relationships/hyperlink" Target="https://www.diodes.com/part/view/DDTC123ECAQ" TargetMode="External"/><Relationship Id="rId_hyperlink_59" Type="http://schemas.openxmlformats.org/officeDocument/2006/relationships/hyperlink" Target="https://www.diodes.com/part/view/DDTC124EUAQ" TargetMode="External"/><Relationship Id="rId_hyperlink_60" Type="http://schemas.openxmlformats.org/officeDocument/2006/relationships/hyperlink" Target="https://www.diodes.com/part/view/DDTC124TEQ" TargetMode="External"/><Relationship Id="rId_hyperlink_61" Type="http://schemas.openxmlformats.org/officeDocument/2006/relationships/hyperlink" Target="https://www.diodes.com/part/view/DDTC143TCAQ" TargetMode="External"/><Relationship Id="rId_hyperlink_62" Type="http://schemas.openxmlformats.org/officeDocument/2006/relationships/hyperlink" Target="https://www.diodes.com/part/view/DDTC143ZCAQ" TargetMode="External"/><Relationship Id="rId_hyperlink_63" Type="http://schemas.openxmlformats.org/officeDocument/2006/relationships/hyperlink" Target="https://www.diodes.com/part/view/DDTC144ECAQ" TargetMode="External"/><Relationship Id="rId_hyperlink_64" Type="http://schemas.openxmlformats.org/officeDocument/2006/relationships/hyperlink" Target="https://www.diodes.com/part/view/DDTC144EUAQ" TargetMode="External"/><Relationship Id="rId_hyperlink_65" Type="http://schemas.openxmlformats.org/officeDocument/2006/relationships/hyperlink" Target="https://www.diodes.com/part/view/UMC4NQ" TargetMode="External"/><Relationship Id="rId_hyperlink_66" Type="http://schemas.openxmlformats.org/officeDocument/2006/relationships/hyperlink" Target="https://www.diodes.com/part/view/UMC5NQ" TargetMode="External"/><Relationship Id="rId_hyperlink_67" Type="http://schemas.openxmlformats.org/officeDocument/2006/relationships/hyperlink" Target="https://www.diodes.com/assets/Datasheets/ACX114EUQ.pdf" TargetMode="External"/><Relationship Id="rId_hyperlink_68" Type="http://schemas.openxmlformats.org/officeDocument/2006/relationships/hyperlink" Target="https://www.diodes.com/assets/Datasheets/ACX114YUQ.pdf" TargetMode="External"/><Relationship Id="rId_hyperlink_69" Type="http://schemas.openxmlformats.org/officeDocument/2006/relationships/hyperlink" Target="https://www.diodes.com/assets/Datasheets/ACX124EUQ.pdf" TargetMode="External"/><Relationship Id="rId_hyperlink_70" Type="http://schemas.openxmlformats.org/officeDocument/2006/relationships/hyperlink" Target="https://www.diodes.com/assets/Datasheets/ACX143ZUQ.pdf" TargetMode="External"/><Relationship Id="rId_hyperlink_71" Type="http://schemas.openxmlformats.org/officeDocument/2006/relationships/hyperlink" Target="https://www.diodes.com/assets/Datasheets/ADA114EUQ.pdf" TargetMode="External"/><Relationship Id="rId_hyperlink_72" Type="http://schemas.openxmlformats.org/officeDocument/2006/relationships/hyperlink" Target="https://www.diodes.com/assets/Datasheets/ADA114YUQ.pdf" TargetMode="External"/><Relationship Id="rId_hyperlink_73" Type="http://schemas.openxmlformats.org/officeDocument/2006/relationships/hyperlink" Target="https://www.diodes.com/assets/Datasheets/ADC114EUQ.pdf" TargetMode="External"/><Relationship Id="rId_hyperlink_74" Type="http://schemas.openxmlformats.org/officeDocument/2006/relationships/hyperlink" Target="https://www.diodes.com/assets/Datasheets/ADC114YUQ.pdf" TargetMode="External"/><Relationship Id="rId_hyperlink_75" Type="http://schemas.openxmlformats.org/officeDocument/2006/relationships/hyperlink" Target="https://www.diodes.com/assets/Datasheets/ADC124EUQ.pdf" TargetMode="External"/><Relationship Id="rId_hyperlink_76" Type="http://schemas.openxmlformats.org/officeDocument/2006/relationships/hyperlink" Target="https://www.diodes.com/assets/Datasheets/ADC143TUQ.pdf" TargetMode="External"/><Relationship Id="rId_hyperlink_77" Type="http://schemas.openxmlformats.org/officeDocument/2006/relationships/hyperlink" Target="https://www.diodes.com/assets/Datasheets/ADC143ZUQ.pdf" TargetMode="External"/><Relationship Id="rId_hyperlink_78" Type="http://schemas.openxmlformats.org/officeDocument/2006/relationships/hyperlink" Target="https://www.diodes.com/assets/Datasheets/ADC144EUQ.pdf" TargetMode="External"/><Relationship Id="rId_hyperlink_79" Type="http://schemas.openxmlformats.org/officeDocument/2006/relationships/hyperlink" Target="https://www.diodes.com/assets/Datasheets/ADTA114ECAQ.pdf" TargetMode="External"/><Relationship Id="rId_hyperlink_80" Type="http://schemas.openxmlformats.org/officeDocument/2006/relationships/hyperlink" Target="https://www.diodes.com/assets/Datasheets/ADTA114EUAQ.pdf" TargetMode="External"/><Relationship Id="rId_hyperlink_81" Type="http://schemas.openxmlformats.org/officeDocument/2006/relationships/hyperlink" Target="https://www.diodes.com/assets/Datasheets/ADTA114YUAQ.pdf" TargetMode="External"/><Relationship Id="rId_hyperlink_82" Type="http://schemas.openxmlformats.org/officeDocument/2006/relationships/hyperlink" Target="https://www.diodes.com/assets/Datasheets/ADTA124ECAQ.pdf" TargetMode="External"/><Relationship Id="rId_hyperlink_83" Type="http://schemas.openxmlformats.org/officeDocument/2006/relationships/hyperlink" Target="https://www.diodes.com/assets/Datasheets/ADTA143ECAQ.pdf" TargetMode="External"/><Relationship Id="rId_hyperlink_84" Type="http://schemas.openxmlformats.org/officeDocument/2006/relationships/hyperlink" Target="https://www.diodes.com/assets/Datasheets/ADTA143XUAQ.pdf" TargetMode="External"/><Relationship Id="rId_hyperlink_85" Type="http://schemas.openxmlformats.org/officeDocument/2006/relationships/hyperlink" Target="https://www.diodes.com/assets/Datasheets/ADTA143ZUAQ.pdf" TargetMode="External"/><Relationship Id="rId_hyperlink_86" Type="http://schemas.openxmlformats.org/officeDocument/2006/relationships/hyperlink" Target="https://www.diodes.com/assets/Datasheets/ADTA144ECAQ.pdf" TargetMode="External"/><Relationship Id="rId_hyperlink_87" Type="http://schemas.openxmlformats.org/officeDocument/2006/relationships/hyperlink" Target="https://www.diodes.com/assets/Datasheets/ADTA144EUAQ.pdf" TargetMode="External"/><Relationship Id="rId_hyperlink_88" Type="http://schemas.openxmlformats.org/officeDocument/2006/relationships/hyperlink" Target="https://www.diodes.com/assets/Datasheets/ADTA144VCAQ.pdf" TargetMode="External"/><Relationship Id="rId_hyperlink_89" Type="http://schemas.openxmlformats.org/officeDocument/2006/relationships/hyperlink" Target="https://www.diodes.com/assets/Datasheets/ADTA144WCAQ.pdf" TargetMode="External"/><Relationship Id="rId_hyperlink_90" Type="http://schemas.openxmlformats.org/officeDocument/2006/relationships/hyperlink" Target="https://www.diodes.com/assets/Datasheets/ADTC114ECAQ.pdf" TargetMode="External"/><Relationship Id="rId_hyperlink_91" Type="http://schemas.openxmlformats.org/officeDocument/2006/relationships/hyperlink" Target="https://www.diodes.com/assets/Datasheets/ADTC114EUAQ.pdf" TargetMode="External"/><Relationship Id="rId_hyperlink_92" Type="http://schemas.openxmlformats.org/officeDocument/2006/relationships/hyperlink" Target="https://www.diodes.com/assets/Datasheets/ADTC114YUAQ.pdf" TargetMode="External"/><Relationship Id="rId_hyperlink_93" Type="http://schemas.openxmlformats.org/officeDocument/2006/relationships/hyperlink" Target="https://www.diodes.com/assets/Datasheets/ADTC124ECAQ.pdf" TargetMode="External"/><Relationship Id="rId_hyperlink_94" Type="http://schemas.openxmlformats.org/officeDocument/2006/relationships/hyperlink" Target="https://www.diodes.com/assets/Datasheets/ADTC124EUAQ.pdf" TargetMode="External"/><Relationship Id="rId_hyperlink_95" Type="http://schemas.openxmlformats.org/officeDocument/2006/relationships/hyperlink" Target="https://www.diodes.com/assets/Datasheets/ADTC143ECAQ.pdf" TargetMode="External"/><Relationship Id="rId_hyperlink_96" Type="http://schemas.openxmlformats.org/officeDocument/2006/relationships/hyperlink" Target="https://www.diodes.com/assets/Datasheets/ADTC143TCAQ.pdf" TargetMode="External"/><Relationship Id="rId_hyperlink_97" Type="http://schemas.openxmlformats.org/officeDocument/2006/relationships/hyperlink" Target="https://www.diodes.com/assets/Datasheets/ADTC143TUAQ.pdf" TargetMode="External"/><Relationship Id="rId_hyperlink_98" Type="http://schemas.openxmlformats.org/officeDocument/2006/relationships/hyperlink" Target="https://www.diodes.com/assets/Datasheets/ADTC143XUAQ.pdf" TargetMode="External"/><Relationship Id="rId_hyperlink_99" Type="http://schemas.openxmlformats.org/officeDocument/2006/relationships/hyperlink" Target="https://www.diodes.com/assets/Datasheets/ADTC143ZCAQ.pdf" TargetMode="External"/><Relationship Id="rId_hyperlink_100" Type="http://schemas.openxmlformats.org/officeDocument/2006/relationships/hyperlink" Target="https://www.diodes.com/assets/Datasheets/ADTC143ZUAQ.pdf" TargetMode="External"/><Relationship Id="rId_hyperlink_101" Type="http://schemas.openxmlformats.org/officeDocument/2006/relationships/hyperlink" Target="https://www.diodes.com/assets/Datasheets/ADTC144ECAQ.pdf" TargetMode="External"/><Relationship Id="rId_hyperlink_102" Type="http://schemas.openxmlformats.org/officeDocument/2006/relationships/hyperlink" Target="https://www.diodes.com/assets/Datasheets/ADTC144EUAQ.pdf" TargetMode="External"/><Relationship Id="rId_hyperlink_103" Type="http://schemas.openxmlformats.org/officeDocument/2006/relationships/hyperlink" Target="https://www.diodes.com/assets/Datasheets/ADTC144VCAQ.pdf" TargetMode="External"/><Relationship Id="rId_hyperlink_104" Type="http://schemas.openxmlformats.org/officeDocument/2006/relationships/hyperlink" Target="https://www.diodes.com/assets/Datasheets/ADTC144VCAQ.pdf" TargetMode="External"/><Relationship Id="rId_hyperlink_105" Type="http://schemas.openxmlformats.org/officeDocument/2006/relationships/hyperlink" Target="https://www.diodes.com/assets/Datasheets/ADTC144WCAQ.pdf" TargetMode="External"/><Relationship Id="rId_hyperlink_106" Type="http://schemas.openxmlformats.org/officeDocument/2006/relationships/hyperlink" Target="https://www.diodes.com/assets/Datasheets/DCX_XXXX_U.pdf" TargetMode="External"/><Relationship Id="rId_hyperlink_107" Type="http://schemas.openxmlformats.org/officeDocument/2006/relationships/hyperlink" Target="https://www.diodes.com/assets/Datasheets/DCX_XXXX_U.pdf" TargetMode="External"/><Relationship Id="rId_hyperlink_108" Type="http://schemas.openxmlformats.org/officeDocument/2006/relationships/hyperlink" Target="https://www.diodes.com/assets/Datasheets/DCX_XXXX_U.pdf" TargetMode="External"/><Relationship Id="rId_hyperlink_109" Type="http://schemas.openxmlformats.org/officeDocument/2006/relationships/hyperlink" Target="https://www.diodes.com/assets/Datasheets/DCX_XXXX_U.pdf" TargetMode="External"/><Relationship Id="rId_hyperlink_110" Type="http://schemas.openxmlformats.org/officeDocument/2006/relationships/hyperlink" Target="https://www.diodes.com/assets/Datasheets/DCX_XXXX_U.pdf" TargetMode="External"/><Relationship Id="rId_hyperlink_111" Type="http://schemas.openxmlformats.org/officeDocument/2006/relationships/hyperlink" Target="https://www.diodes.com/assets/Datasheets/DDA_XXXX_U.pdf" TargetMode="External"/><Relationship Id="rId_hyperlink_112" Type="http://schemas.openxmlformats.org/officeDocument/2006/relationships/hyperlink" Target="https://www.diodes.com/assets/Datasheets/DDA_XXXX_U.pdf" TargetMode="External"/><Relationship Id="rId_hyperlink_113" Type="http://schemas.openxmlformats.org/officeDocument/2006/relationships/hyperlink" Target="https://www.diodes.com/assets/Datasheets/DDA_XXXX_U.pdf" TargetMode="External"/><Relationship Id="rId_hyperlink_114" Type="http://schemas.openxmlformats.org/officeDocument/2006/relationships/hyperlink" Target="https://www.diodes.com/assets/Datasheets/products_inactive_data/ds30363.pdf" TargetMode="External"/><Relationship Id="rId_hyperlink_115" Type="http://schemas.openxmlformats.org/officeDocument/2006/relationships/hyperlink" Target="https://www.diodes.com/assets/Datasheets/DDA_XXXX_U.pdf" TargetMode="External"/><Relationship Id="rId_hyperlink_116" Type="http://schemas.openxmlformats.org/officeDocument/2006/relationships/hyperlink" Target="https://www.diodes.com/assets/Datasheets/DDA_XXXX_U.pdf" TargetMode="External"/><Relationship Id="rId_hyperlink_117" Type="http://schemas.openxmlformats.org/officeDocument/2006/relationships/hyperlink" Target="https://www.diodes.com/assets/Datasheets/DDC_XXXX_U.pdf" TargetMode="External"/><Relationship Id="rId_hyperlink_118" Type="http://schemas.openxmlformats.org/officeDocument/2006/relationships/hyperlink" Target="https://www.diodes.com/assets/Datasheets/ds30333.pdf" TargetMode="External"/><Relationship Id="rId_hyperlink_119" Type="http://schemas.openxmlformats.org/officeDocument/2006/relationships/hyperlink" Target="https://www.diodes.com/assets/Datasheets/ds30333.pdf" TargetMode="External"/><Relationship Id="rId_hyperlink_120" Type="http://schemas.openxmlformats.org/officeDocument/2006/relationships/hyperlink" Target="https://www.diodes.com/assets/Datasheets/ds30329.pdf" TargetMode="External"/><Relationship Id="rId_hyperlink_121" Type="http://schemas.openxmlformats.org/officeDocument/2006/relationships/hyperlink" Target="https://www.diodes.com/assets/Datasheets/ds30321.pdf" TargetMode="External"/><Relationship Id="rId_hyperlink_122" Type="http://schemas.openxmlformats.org/officeDocument/2006/relationships/hyperlink" Target="https://www.diodes.com/assets/Datasheets/ds30330.pdf" TargetMode="External"/><Relationship Id="rId_hyperlink_123" Type="http://schemas.openxmlformats.org/officeDocument/2006/relationships/hyperlink" Target="https://www.diodes.com/assets/Datasheets/ds30321.pdf" TargetMode="External"/><Relationship Id="rId_hyperlink_124" Type="http://schemas.openxmlformats.org/officeDocument/2006/relationships/hyperlink" Target="https://www.diodes.com/assets/Datasheets/ds30329.pdf" TargetMode="External"/><Relationship Id="rId_hyperlink_125" Type="http://schemas.openxmlformats.org/officeDocument/2006/relationships/hyperlink" Target="https://www.diodes.com/assets/Datasheets/ds30321.pdf" TargetMode="External"/><Relationship Id="rId_hyperlink_126" Type="http://schemas.openxmlformats.org/officeDocument/2006/relationships/hyperlink" Target="https://www.diodes.com/assets/Datasheets/DDTC_R1-ONLY_SERIES_E.pdf" TargetMode="External"/><Relationship Id="rId_hyperlink_127" Type="http://schemas.openxmlformats.org/officeDocument/2006/relationships/hyperlink" Target="https://www.diodes.com/assets/Datasheets/DDTC_R1-ONLY_SERIES_CA.pdf" TargetMode="External"/><Relationship Id="rId_hyperlink_128" Type="http://schemas.openxmlformats.org/officeDocument/2006/relationships/hyperlink" Target="https://www.diodes.com/assets/Datasheets/ds30330.pdf" TargetMode="External"/><Relationship Id="rId_hyperlink_129" Type="http://schemas.openxmlformats.org/officeDocument/2006/relationships/hyperlink" Target="https://www.diodes.com/assets/Datasheets/ds30329.pdf" TargetMode="External"/><Relationship Id="rId_hyperlink_130" Type="http://schemas.openxmlformats.org/officeDocument/2006/relationships/hyperlink" Target="https://www.diodes.com/assets/Datasheets/ds30321.pdf" TargetMode="External"/><Relationship Id="rId_hyperlink_131" Type="http://schemas.openxmlformats.org/officeDocument/2006/relationships/hyperlink" Target="https://www.diodes.com/assets/Datasheets/UMC4NQ.pdf" TargetMode="External"/><Relationship Id="rId_hyperlink_132" Type="http://schemas.openxmlformats.org/officeDocument/2006/relationships/hyperlink" Target="https://www.diodes.com/assets/Datasheets/UMC5N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M6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62.318" bestFit="true" customWidth="true" style="0"/>
    <col min="5" max="5" width="15.187" bestFit="true" customWidth="true" style="0"/>
    <col min="6" max="6" width="51.583" bestFit="true" customWidth="true" style="0"/>
    <col min="7" max="7" width="12.83" bestFit="true" customWidth="true" style="0"/>
    <col min="8" max="8" width="12.83" bestFit="true" customWidth="true" style="0"/>
    <col min="9" max="9" width="16.234" bestFit="true" customWidth="true" style="0"/>
    <col min="10" max="10" width="11.521" bestFit="true" customWidth="true" style="0"/>
    <col min="11" max="11" width="16.234" bestFit="true" customWidth="true" style="0"/>
    <col min="12" max="12" width="16.234" bestFit="true" customWidth="true" style="0"/>
    <col min="13" max="13" width="12.8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VCEO (V)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IC Max (mA)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PD (mW)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R1 Typ (kΩ)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R2 Typ (kΩ)</t>
          </r>
        </is>
      </c>
      <c r="M1" s="1" t="s">
        <v>12</v>
      </c>
    </row>
    <row r="2" spans="1:13">
      <c r="A2" t="s">
        <v>13</v>
      </c>
      <c r="B2" s="2" t="str">
        <f>Hyperlink("https://www.diodes.com/assets/Datasheets/ACX114EUQ.pdf")</f>
        <v>https://www.diodes.com/assets/Datasheets/ACX114EUQ.pdf</v>
      </c>
      <c r="C2" t="str">
        <f>Hyperlink("https://www.diodes.com/part/view/ACX114EUQ","ACX114EUQ")</f>
        <v>ACX114EUQ</v>
      </c>
      <c r="D2" t="s">
        <v>14</v>
      </c>
      <c r="E2" t="s">
        <v>15</v>
      </c>
      <c r="F2" t="s">
        <v>16</v>
      </c>
      <c r="G2" t="s">
        <v>17</v>
      </c>
      <c r="H2">
        <v>50</v>
      </c>
      <c r="I2">
        <v>100</v>
      </c>
      <c r="J2">
        <v>270</v>
      </c>
      <c r="K2">
        <v>10</v>
      </c>
      <c r="L2">
        <v>10</v>
      </c>
      <c r="M2" t="s">
        <v>18</v>
      </c>
    </row>
    <row r="3" spans="1:13">
      <c r="A3" t="s">
        <v>19</v>
      </c>
      <c r="B3" s="2" t="str">
        <f>Hyperlink("https://www.diodes.com/assets/Datasheets/ACX114YUQ.pdf")</f>
        <v>https://www.diodes.com/assets/Datasheets/ACX114YUQ.pdf</v>
      </c>
      <c r="C3" t="str">
        <f>Hyperlink("https://www.diodes.com/part/view/ACX114YUQ","ACX114YUQ")</f>
        <v>ACX114YUQ</v>
      </c>
      <c r="D3" t="s">
        <v>14</v>
      </c>
      <c r="E3" t="s">
        <v>20</v>
      </c>
      <c r="F3" t="s">
        <v>16</v>
      </c>
      <c r="G3" t="s">
        <v>17</v>
      </c>
      <c r="H3">
        <v>50</v>
      </c>
      <c r="I3">
        <v>100</v>
      </c>
      <c r="J3">
        <v>270</v>
      </c>
      <c r="K3">
        <v>10</v>
      </c>
      <c r="L3">
        <v>47</v>
      </c>
      <c r="M3" t="s">
        <v>18</v>
      </c>
    </row>
    <row r="4" spans="1:13">
      <c r="A4" t="s">
        <v>21</v>
      </c>
      <c r="B4" s="2" t="str">
        <f>Hyperlink("https://www.diodes.com/assets/Datasheets/ACX124EUQ.pdf")</f>
        <v>https://www.diodes.com/assets/Datasheets/ACX124EUQ.pdf</v>
      </c>
      <c r="C4" t="str">
        <f>Hyperlink("https://www.diodes.com/part/view/ACX124EUQ","ACX124EUQ")</f>
        <v>ACX124EUQ</v>
      </c>
      <c r="D4" t="s">
        <v>14</v>
      </c>
      <c r="E4" t="s">
        <v>15</v>
      </c>
      <c r="F4" t="s">
        <v>16</v>
      </c>
      <c r="G4" t="s">
        <v>17</v>
      </c>
      <c r="H4">
        <v>50</v>
      </c>
      <c r="I4">
        <v>100</v>
      </c>
      <c r="J4">
        <v>270</v>
      </c>
      <c r="K4">
        <v>22</v>
      </c>
      <c r="L4">
        <v>22</v>
      </c>
      <c r="M4" t="s">
        <v>18</v>
      </c>
    </row>
    <row r="5" spans="1:13">
      <c r="A5" t="s">
        <v>22</v>
      </c>
      <c r="B5" s="2" t="str">
        <f>Hyperlink("https://www.diodes.com/assets/Datasheets/ACX143ZUQ.pdf")</f>
        <v>https://www.diodes.com/assets/Datasheets/ACX143ZUQ.pdf</v>
      </c>
      <c r="C5" t="str">
        <f>Hyperlink("https://www.diodes.com/part/view/ACX143ZUQ","ACX143ZUQ")</f>
        <v>ACX143ZUQ</v>
      </c>
      <c r="D5" t="s">
        <v>14</v>
      </c>
      <c r="E5" t="s">
        <v>20</v>
      </c>
      <c r="F5" t="s">
        <v>16</v>
      </c>
      <c r="G5" t="s">
        <v>17</v>
      </c>
      <c r="H5">
        <v>50</v>
      </c>
      <c r="I5">
        <v>100</v>
      </c>
      <c r="J5">
        <v>270</v>
      </c>
      <c r="K5">
        <v>4.7</v>
      </c>
      <c r="L5">
        <v>47</v>
      </c>
      <c r="M5" t="s">
        <v>18</v>
      </c>
    </row>
    <row r="6" spans="1:13">
      <c r="A6" t="s">
        <v>23</v>
      </c>
      <c r="B6" s="2" t="str">
        <f>Hyperlink("https://www.diodes.com/assets/Datasheets/ADA114EUQ.pdf")</f>
        <v>https://www.diodes.com/assets/Datasheets/ADA114EUQ.pdf</v>
      </c>
      <c r="C6" t="str">
        <f>Hyperlink("https://www.diodes.com/part/view/ADA114EUQ","ADA114EUQ")</f>
        <v>ADA114EUQ</v>
      </c>
      <c r="D6" t="s">
        <v>24</v>
      </c>
      <c r="E6" t="s">
        <v>15</v>
      </c>
      <c r="F6" t="s">
        <v>16</v>
      </c>
      <c r="G6" t="s">
        <v>25</v>
      </c>
      <c r="H6">
        <v>50</v>
      </c>
      <c r="I6">
        <v>100</v>
      </c>
      <c r="J6">
        <v>270</v>
      </c>
      <c r="K6">
        <v>10</v>
      </c>
      <c r="L6">
        <v>10</v>
      </c>
      <c r="M6" t="s">
        <v>18</v>
      </c>
    </row>
    <row r="7" spans="1:13">
      <c r="A7" t="s">
        <v>26</v>
      </c>
      <c r="B7" s="2" t="str">
        <f>Hyperlink("https://www.diodes.com/assets/Datasheets/ADA114YUQ.pdf")</f>
        <v>https://www.diodes.com/assets/Datasheets/ADA114YUQ.pdf</v>
      </c>
      <c r="C7" t="str">
        <f>Hyperlink("https://www.diodes.com/part/view/ADA114YUQ","ADA114YUQ")</f>
        <v>ADA114YUQ</v>
      </c>
      <c r="D7" t="s">
        <v>24</v>
      </c>
      <c r="E7" t="s">
        <v>20</v>
      </c>
      <c r="F7" t="s">
        <v>16</v>
      </c>
      <c r="G7" t="s">
        <v>25</v>
      </c>
      <c r="H7">
        <v>50</v>
      </c>
      <c r="I7">
        <v>100</v>
      </c>
      <c r="J7">
        <v>270</v>
      </c>
      <c r="K7">
        <v>10</v>
      </c>
      <c r="L7">
        <v>47</v>
      </c>
      <c r="M7" t="s">
        <v>18</v>
      </c>
    </row>
    <row r="8" spans="1:13">
      <c r="A8" t="s">
        <v>27</v>
      </c>
      <c r="B8" s="2" t="str">
        <f>Hyperlink("https://www.diodes.com/assets/Datasheets/ADC114EUQ.pdf")</f>
        <v>https://www.diodes.com/assets/Datasheets/ADC114EUQ.pdf</v>
      </c>
      <c r="C8" t="str">
        <f>Hyperlink("https://www.diodes.com/part/view/ADC114EUQ","ADC114EUQ")</f>
        <v>ADC114EUQ</v>
      </c>
      <c r="D8" t="s">
        <v>28</v>
      </c>
      <c r="E8" t="s">
        <v>15</v>
      </c>
      <c r="F8" t="s">
        <v>16</v>
      </c>
      <c r="G8" t="s">
        <v>29</v>
      </c>
      <c r="H8">
        <v>50</v>
      </c>
      <c r="I8">
        <v>100</v>
      </c>
      <c r="J8">
        <v>270</v>
      </c>
      <c r="K8">
        <v>10</v>
      </c>
      <c r="L8">
        <v>10</v>
      </c>
      <c r="M8" t="s">
        <v>18</v>
      </c>
    </row>
    <row r="9" spans="1:13">
      <c r="A9" t="s">
        <v>30</v>
      </c>
      <c r="B9" s="2" t="str">
        <f>Hyperlink("https://www.diodes.com/assets/Datasheets/ADC114YUQ.pdf")</f>
        <v>https://www.diodes.com/assets/Datasheets/ADC114YUQ.pdf</v>
      </c>
      <c r="C9" t="str">
        <f>Hyperlink("https://www.diodes.com/part/view/ADC114YUQ","ADC114YUQ")</f>
        <v>ADC114YUQ</v>
      </c>
      <c r="D9" t="s">
        <v>28</v>
      </c>
      <c r="E9" t="s">
        <v>20</v>
      </c>
      <c r="F9" t="s">
        <v>16</v>
      </c>
      <c r="G9" t="s">
        <v>29</v>
      </c>
      <c r="H9">
        <v>50</v>
      </c>
      <c r="I9">
        <v>100</v>
      </c>
      <c r="J9">
        <v>270</v>
      </c>
      <c r="K9">
        <v>10</v>
      </c>
      <c r="L9">
        <v>47</v>
      </c>
      <c r="M9" t="s">
        <v>18</v>
      </c>
    </row>
    <row r="10" spans="1:13">
      <c r="A10" t="s">
        <v>31</v>
      </c>
      <c r="B10" s="2" t="str">
        <f>Hyperlink("https://www.diodes.com/assets/Datasheets/ADC124EUQ.pdf")</f>
        <v>https://www.diodes.com/assets/Datasheets/ADC124EUQ.pdf</v>
      </c>
      <c r="C10" t="str">
        <f>Hyperlink("https://www.diodes.com/part/view/ADC124EUQ","ADC124EUQ")</f>
        <v>ADC124EUQ</v>
      </c>
      <c r="D10" t="s">
        <v>28</v>
      </c>
      <c r="E10" t="s">
        <v>15</v>
      </c>
      <c r="F10" t="s">
        <v>16</v>
      </c>
      <c r="G10" t="s">
        <v>29</v>
      </c>
      <c r="H10">
        <v>50</v>
      </c>
      <c r="I10">
        <v>100</v>
      </c>
      <c r="J10">
        <v>270</v>
      </c>
      <c r="K10">
        <v>22</v>
      </c>
      <c r="L10">
        <v>22</v>
      </c>
      <c r="M10" t="s">
        <v>18</v>
      </c>
    </row>
    <row r="11" spans="1:13">
      <c r="A11" t="s">
        <v>32</v>
      </c>
      <c r="B11" s="2" t="str">
        <f>Hyperlink("https://www.diodes.com/assets/Datasheets/ADC143TUQ.pdf")</f>
        <v>https://www.diodes.com/assets/Datasheets/ADC143TUQ.pdf</v>
      </c>
      <c r="C11" t="str">
        <f>Hyperlink("https://www.diodes.com/part/view/ADC143TUQ","ADC143TUQ")</f>
        <v>ADC143TUQ</v>
      </c>
      <c r="D11" t="s">
        <v>28</v>
      </c>
      <c r="E11" t="s">
        <v>33</v>
      </c>
      <c r="F11" t="s">
        <v>16</v>
      </c>
      <c r="G11" t="s">
        <v>29</v>
      </c>
      <c r="H11">
        <v>50</v>
      </c>
      <c r="I11">
        <v>100</v>
      </c>
      <c r="J11">
        <v>270</v>
      </c>
      <c r="K11">
        <v>4.7</v>
      </c>
      <c r="M11" t="s">
        <v>18</v>
      </c>
    </row>
    <row r="12" spans="1:13">
      <c r="A12" t="s">
        <v>34</v>
      </c>
      <c r="B12" s="2" t="str">
        <f>Hyperlink("https://www.diodes.com/assets/Datasheets/ADC143ZUQ.pdf")</f>
        <v>https://www.diodes.com/assets/Datasheets/ADC143ZUQ.pdf</v>
      </c>
      <c r="C12" t="str">
        <f>Hyperlink("https://www.diodes.com/part/view/ADC143ZUQ","ADC143ZUQ")</f>
        <v>ADC143ZUQ</v>
      </c>
      <c r="D12" t="s">
        <v>28</v>
      </c>
      <c r="E12" t="s">
        <v>20</v>
      </c>
      <c r="F12" t="s">
        <v>16</v>
      </c>
      <c r="G12" t="s">
        <v>29</v>
      </c>
      <c r="H12">
        <v>50</v>
      </c>
      <c r="I12">
        <v>100</v>
      </c>
      <c r="J12">
        <v>270</v>
      </c>
      <c r="K12">
        <v>4.7</v>
      </c>
      <c r="L12">
        <v>47</v>
      </c>
      <c r="M12" t="s">
        <v>18</v>
      </c>
    </row>
    <row r="13" spans="1:13">
      <c r="A13" t="s">
        <v>35</v>
      </c>
      <c r="B13" s="2" t="str">
        <f>Hyperlink("https://www.diodes.com/assets/Datasheets/ADC144EUQ.pdf")</f>
        <v>https://www.diodes.com/assets/Datasheets/ADC144EUQ.pdf</v>
      </c>
      <c r="C13" t="str">
        <f>Hyperlink("https://www.diodes.com/part/view/ADC144EUQ","ADC144EUQ")</f>
        <v>ADC144EUQ</v>
      </c>
      <c r="D13" t="s">
        <v>28</v>
      </c>
      <c r="E13" t="s">
        <v>15</v>
      </c>
      <c r="F13" t="s">
        <v>16</v>
      </c>
      <c r="G13" t="s">
        <v>29</v>
      </c>
      <c r="H13">
        <v>50</v>
      </c>
      <c r="I13">
        <v>100</v>
      </c>
      <c r="J13">
        <v>270</v>
      </c>
      <c r="K13">
        <v>47</v>
      </c>
      <c r="L13">
        <v>47</v>
      </c>
      <c r="M13" t="s">
        <v>18</v>
      </c>
    </row>
    <row r="14" spans="1:13">
      <c r="A14" t="s">
        <v>36</v>
      </c>
      <c r="B14" s="2" t="str">
        <f>Hyperlink("https://www.diodes.com/assets/Datasheets/ADTA114ECAQ.pdf")</f>
        <v>https://www.diodes.com/assets/Datasheets/ADTA114ECAQ.pdf</v>
      </c>
      <c r="C14" t="str">
        <f>Hyperlink("https://www.diodes.com/part/view/ADTA114ECAQ","ADTA114ECAQ")</f>
        <v>ADTA114ECAQ</v>
      </c>
      <c r="D14" t="s">
        <v>37</v>
      </c>
      <c r="E14" t="s">
        <v>15</v>
      </c>
      <c r="F14" t="s">
        <v>16</v>
      </c>
      <c r="G14" t="s">
        <v>38</v>
      </c>
      <c r="H14">
        <v>50</v>
      </c>
      <c r="I14">
        <v>100</v>
      </c>
      <c r="J14">
        <v>310</v>
      </c>
      <c r="K14">
        <v>10</v>
      </c>
      <c r="L14">
        <v>10</v>
      </c>
      <c r="M14" t="s">
        <v>39</v>
      </c>
    </row>
    <row r="15" spans="1:13">
      <c r="A15" t="s">
        <v>40</v>
      </c>
      <c r="B15" s="2" t="str">
        <f>Hyperlink("https://www.diodes.com/assets/Datasheets/ADTA114EUAQ.pdf")</f>
        <v>https://www.diodes.com/assets/Datasheets/ADTA114EUAQ.pdf</v>
      </c>
      <c r="C15" t="str">
        <f>Hyperlink("https://www.diodes.com/part/view/ADTA114EUAQ","ADTA114EUAQ")</f>
        <v>ADTA114EUAQ</v>
      </c>
      <c r="D15" t="s">
        <v>41</v>
      </c>
      <c r="E15" t="s">
        <v>15</v>
      </c>
      <c r="F15" t="s">
        <v>16</v>
      </c>
      <c r="G15" t="s">
        <v>38</v>
      </c>
      <c r="H15">
        <v>50</v>
      </c>
      <c r="I15">
        <v>100</v>
      </c>
      <c r="J15">
        <v>330</v>
      </c>
      <c r="K15">
        <v>10</v>
      </c>
      <c r="L15">
        <v>10</v>
      </c>
      <c r="M15" t="s">
        <v>42</v>
      </c>
    </row>
    <row r="16" spans="1:13">
      <c r="A16" t="s">
        <v>43</v>
      </c>
      <c r="B16" s="2" t="str">
        <f>Hyperlink("https://www.diodes.com/assets/Datasheets/ADTA114YUAQ.pdf")</f>
        <v>https://www.diodes.com/assets/Datasheets/ADTA114YUAQ.pdf</v>
      </c>
      <c r="C16" t="str">
        <f>Hyperlink("https://www.diodes.com/part/view/ADTA114YUAQ","ADTA114YUAQ")</f>
        <v>ADTA114YUAQ</v>
      </c>
      <c r="D16" t="s">
        <v>41</v>
      </c>
      <c r="E16" t="s">
        <v>20</v>
      </c>
      <c r="F16" t="s">
        <v>16</v>
      </c>
      <c r="G16" t="s">
        <v>38</v>
      </c>
      <c r="H16">
        <v>50</v>
      </c>
      <c r="I16">
        <v>100</v>
      </c>
      <c r="J16">
        <v>330</v>
      </c>
      <c r="K16">
        <v>10</v>
      </c>
      <c r="L16">
        <v>47</v>
      </c>
      <c r="M16" t="s">
        <v>42</v>
      </c>
    </row>
    <row r="17" spans="1:13">
      <c r="A17" t="s">
        <v>44</v>
      </c>
      <c r="B17" s="2" t="str">
        <f>Hyperlink("https://www.diodes.com/assets/Datasheets/ADTA124ECAQ.pdf")</f>
        <v>https://www.diodes.com/assets/Datasheets/ADTA124ECAQ.pdf</v>
      </c>
      <c r="C17" t="str">
        <f>Hyperlink("https://www.diodes.com/part/view/ADTA124ECAQ","ADTA124ECAQ")</f>
        <v>ADTA124ECAQ</v>
      </c>
      <c r="D17" t="s">
        <v>37</v>
      </c>
      <c r="E17" t="s">
        <v>15</v>
      </c>
      <c r="F17" t="s">
        <v>16</v>
      </c>
      <c r="G17" t="s">
        <v>38</v>
      </c>
      <c r="H17">
        <v>50</v>
      </c>
      <c r="I17">
        <v>100</v>
      </c>
      <c r="J17">
        <v>310</v>
      </c>
      <c r="K17">
        <v>22</v>
      </c>
      <c r="L17">
        <v>22</v>
      </c>
      <c r="M17" t="s">
        <v>39</v>
      </c>
    </row>
    <row r="18" spans="1:13">
      <c r="A18" t="s">
        <v>45</v>
      </c>
      <c r="B18" s="2" t="str">
        <f>Hyperlink("https://www.diodes.com/assets/Datasheets/ADTA143ECAQ.pdf")</f>
        <v>https://www.diodes.com/assets/Datasheets/ADTA143ECAQ.pdf</v>
      </c>
      <c r="C18" t="str">
        <f>Hyperlink("https://www.diodes.com/part/view/ADTA143ECAQ","ADTA143ECAQ")</f>
        <v>ADTA143ECAQ</v>
      </c>
      <c r="D18" t="s">
        <v>37</v>
      </c>
      <c r="E18" t="s">
        <v>15</v>
      </c>
      <c r="F18" t="s">
        <v>16</v>
      </c>
      <c r="G18" t="s">
        <v>38</v>
      </c>
      <c r="H18">
        <v>50</v>
      </c>
      <c r="I18">
        <v>100</v>
      </c>
      <c r="J18">
        <v>310</v>
      </c>
      <c r="K18">
        <v>4.7</v>
      </c>
      <c r="L18">
        <v>4.7</v>
      </c>
      <c r="M18" t="s">
        <v>39</v>
      </c>
    </row>
    <row r="19" spans="1:13">
      <c r="A19" t="s">
        <v>46</v>
      </c>
      <c r="B19" s="2" t="str">
        <f>Hyperlink("https://www.diodes.com/assets/Datasheets/ADTA143XUAQ.pdf")</f>
        <v>https://www.diodes.com/assets/Datasheets/ADTA143XUAQ.pdf</v>
      </c>
      <c r="C19" t="str">
        <f>Hyperlink("https://www.diodes.com/part/view/ADTA143XUAQ","ADTA143XUAQ")</f>
        <v>ADTA143XUAQ</v>
      </c>
      <c r="D19" t="s">
        <v>41</v>
      </c>
      <c r="E19" t="s">
        <v>20</v>
      </c>
      <c r="F19" t="s">
        <v>16</v>
      </c>
      <c r="G19" t="s">
        <v>38</v>
      </c>
      <c r="H19">
        <v>50</v>
      </c>
      <c r="I19">
        <v>100</v>
      </c>
      <c r="J19">
        <v>330</v>
      </c>
      <c r="K19">
        <v>4.7</v>
      </c>
      <c r="L19">
        <v>10</v>
      </c>
      <c r="M19" t="s">
        <v>42</v>
      </c>
    </row>
    <row r="20" spans="1:13">
      <c r="A20" t="s">
        <v>47</v>
      </c>
      <c r="B20" s="2" t="str">
        <f>Hyperlink("https://www.diodes.com/assets/Datasheets/ADTA143ZUAQ.pdf")</f>
        <v>https://www.diodes.com/assets/Datasheets/ADTA143ZUAQ.pdf</v>
      </c>
      <c r="C20" t="str">
        <f>Hyperlink("https://www.diodes.com/part/view/ADTA143ZUAQ","ADTA143ZUAQ")</f>
        <v>ADTA143ZUAQ</v>
      </c>
      <c r="D20" t="s">
        <v>48</v>
      </c>
      <c r="E20" t="s">
        <v>20</v>
      </c>
      <c r="F20" t="s">
        <v>16</v>
      </c>
      <c r="G20" t="s">
        <v>38</v>
      </c>
      <c r="H20">
        <v>50</v>
      </c>
      <c r="I20">
        <v>100</v>
      </c>
      <c r="J20">
        <v>330</v>
      </c>
      <c r="K20">
        <v>4.7</v>
      </c>
      <c r="L20">
        <v>47</v>
      </c>
      <c r="M20" t="s">
        <v>42</v>
      </c>
    </row>
    <row r="21" spans="1:13">
      <c r="A21" t="s">
        <v>49</v>
      </c>
      <c r="B21" s="2" t="str">
        <f>Hyperlink("https://www.diodes.com/assets/Datasheets/ADTA144ECAQ.pdf")</f>
        <v>https://www.diodes.com/assets/Datasheets/ADTA144ECAQ.pdf</v>
      </c>
      <c r="C21" t="str">
        <f>Hyperlink("https://www.diodes.com/part/view/ADTA144ECAQ","ADTA144ECAQ")</f>
        <v>ADTA144ECAQ</v>
      </c>
      <c r="D21" t="s">
        <v>37</v>
      </c>
      <c r="E21" t="s">
        <v>15</v>
      </c>
      <c r="F21" t="s">
        <v>16</v>
      </c>
      <c r="G21" t="s">
        <v>38</v>
      </c>
      <c r="H21">
        <v>50</v>
      </c>
      <c r="I21">
        <v>100</v>
      </c>
      <c r="J21">
        <v>310</v>
      </c>
      <c r="K21">
        <v>47</v>
      </c>
      <c r="L21">
        <v>47</v>
      </c>
      <c r="M21" t="s">
        <v>39</v>
      </c>
    </row>
    <row r="22" spans="1:13">
      <c r="A22" t="s">
        <v>50</v>
      </c>
      <c r="B22" s="2" t="str">
        <f>Hyperlink("https://www.diodes.com/assets/Datasheets/ADTA144EUAQ.pdf")</f>
        <v>https://www.diodes.com/assets/Datasheets/ADTA144EUAQ.pdf</v>
      </c>
      <c r="C22" t="str">
        <f>Hyperlink("https://www.diodes.com/part/view/ADTA144EUAQ","ADTA144EUAQ")</f>
        <v>ADTA144EUAQ</v>
      </c>
      <c r="D22" t="s">
        <v>41</v>
      </c>
      <c r="E22" t="s">
        <v>15</v>
      </c>
      <c r="F22" t="s">
        <v>16</v>
      </c>
      <c r="G22" t="s">
        <v>38</v>
      </c>
      <c r="H22">
        <v>50</v>
      </c>
      <c r="I22">
        <v>100</v>
      </c>
      <c r="J22">
        <v>330</v>
      </c>
      <c r="K22">
        <v>47</v>
      </c>
      <c r="L22">
        <v>47</v>
      </c>
      <c r="M22" t="s">
        <v>42</v>
      </c>
    </row>
    <row r="23" spans="1:13">
      <c r="A23" t="s">
        <v>51</v>
      </c>
      <c r="B23" s="2" t="str">
        <f>Hyperlink("https://www.diodes.com/assets/Datasheets/ADTA144VCAQ.pdf")</f>
        <v>https://www.diodes.com/assets/Datasheets/ADTA144VCAQ.pdf</v>
      </c>
      <c r="C23" t="str">
        <f>Hyperlink("https://www.diodes.com/part/view/ADTA144VCAQ","ADTA144VCAQ")</f>
        <v>ADTA144VCAQ</v>
      </c>
      <c r="D23" t="s">
        <v>37</v>
      </c>
      <c r="E23" t="s">
        <v>20</v>
      </c>
      <c r="F23" t="s">
        <v>16</v>
      </c>
      <c r="G23" t="s">
        <v>38</v>
      </c>
      <c r="H23">
        <v>50</v>
      </c>
      <c r="I23">
        <v>100</v>
      </c>
      <c r="J23">
        <v>310</v>
      </c>
      <c r="K23">
        <v>47</v>
      </c>
      <c r="L23">
        <v>10</v>
      </c>
      <c r="M23" t="s">
        <v>39</v>
      </c>
    </row>
    <row r="24" spans="1:13">
      <c r="A24" t="s">
        <v>52</v>
      </c>
      <c r="B24" s="2" t="str">
        <f>Hyperlink("https://www.diodes.com/assets/Datasheets/ADTA144WCAQ.pdf")</f>
        <v>https://www.diodes.com/assets/Datasheets/ADTA144WCAQ.pdf</v>
      </c>
      <c r="C24" t="str">
        <f>Hyperlink("https://www.diodes.com/part/view/ADTA144WCAQ","ADTA144WCAQ")</f>
        <v>ADTA144WCAQ</v>
      </c>
      <c r="D24" t="s">
        <v>37</v>
      </c>
      <c r="E24" t="s">
        <v>20</v>
      </c>
      <c r="F24" t="s">
        <v>16</v>
      </c>
      <c r="G24" t="s">
        <v>38</v>
      </c>
      <c r="H24">
        <v>50</v>
      </c>
      <c r="I24">
        <v>100</v>
      </c>
      <c r="J24">
        <v>310</v>
      </c>
      <c r="K24">
        <v>47</v>
      </c>
      <c r="L24">
        <v>22</v>
      </c>
      <c r="M24" t="s">
        <v>39</v>
      </c>
    </row>
    <row r="25" spans="1:13">
      <c r="A25" t="s">
        <v>53</v>
      </c>
      <c r="B25" s="2" t="str">
        <f>Hyperlink("https://www.diodes.com/assets/Datasheets/ADTC114ECAQ.pdf")</f>
        <v>https://www.diodes.com/assets/Datasheets/ADTC114ECAQ.pdf</v>
      </c>
      <c r="C25" t="str">
        <f>Hyperlink("https://www.diodes.com/part/view/ADTC114ECAQ","ADTC114ECAQ")</f>
        <v>ADTC114ECAQ</v>
      </c>
      <c r="D25" t="s">
        <v>54</v>
      </c>
      <c r="E25" t="s">
        <v>15</v>
      </c>
      <c r="F25" t="s">
        <v>16</v>
      </c>
      <c r="G25" t="s">
        <v>55</v>
      </c>
      <c r="H25">
        <v>50</v>
      </c>
      <c r="I25">
        <v>100</v>
      </c>
      <c r="J25">
        <v>310</v>
      </c>
      <c r="K25">
        <v>10</v>
      </c>
      <c r="L25">
        <v>10</v>
      </c>
      <c r="M25" t="s">
        <v>39</v>
      </c>
    </row>
    <row r="26" spans="1:13">
      <c r="A26" t="s">
        <v>56</v>
      </c>
      <c r="B26" s="2" t="str">
        <f>Hyperlink("https://www.diodes.com/assets/Datasheets/ADTC114EUAQ.pdf")</f>
        <v>https://www.diodes.com/assets/Datasheets/ADTC114EUAQ.pdf</v>
      </c>
      <c r="C26" t="str">
        <f>Hyperlink("https://www.diodes.com/part/view/ADTC114EUAQ","ADTC114EUAQ")</f>
        <v>ADTC114EUAQ</v>
      </c>
      <c r="D26" t="s">
        <v>57</v>
      </c>
      <c r="E26" t="s">
        <v>15</v>
      </c>
      <c r="F26" t="s">
        <v>16</v>
      </c>
      <c r="G26" t="s">
        <v>55</v>
      </c>
      <c r="H26">
        <v>50</v>
      </c>
      <c r="I26">
        <v>100</v>
      </c>
      <c r="J26">
        <v>330</v>
      </c>
      <c r="K26">
        <v>10</v>
      </c>
      <c r="L26">
        <v>10</v>
      </c>
      <c r="M26" t="s">
        <v>42</v>
      </c>
    </row>
    <row r="27" spans="1:13">
      <c r="A27" t="s">
        <v>58</v>
      </c>
      <c r="B27" s="2" t="str">
        <f>Hyperlink("https://www.diodes.com/assets/Datasheets/ADTC114YUAQ.pdf")</f>
        <v>https://www.diodes.com/assets/Datasheets/ADTC114YUAQ.pdf</v>
      </c>
      <c r="C27" t="str">
        <f>Hyperlink("https://www.diodes.com/part/view/ADTC114YUAQ","ADTC114YUAQ")</f>
        <v>ADTC114YUAQ</v>
      </c>
      <c r="D27" t="s">
        <v>57</v>
      </c>
      <c r="E27" t="s">
        <v>20</v>
      </c>
      <c r="F27" t="s">
        <v>16</v>
      </c>
      <c r="G27" t="s">
        <v>55</v>
      </c>
      <c r="H27">
        <v>50</v>
      </c>
      <c r="I27">
        <v>100</v>
      </c>
      <c r="J27">
        <v>330</v>
      </c>
      <c r="K27">
        <v>10</v>
      </c>
      <c r="L27">
        <v>47</v>
      </c>
      <c r="M27" t="s">
        <v>42</v>
      </c>
    </row>
    <row r="28" spans="1:13">
      <c r="A28" t="s">
        <v>59</v>
      </c>
      <c r="B28" s="2" t="str">
        <f>Hyperlink("https://www.diodes.com/assets/Datasheets/ADTC124ECAQ.pdf")</f>
        <v>https://www.diodes.com/assets/Datasheets/ADTC124ECAQ.pdf</v>
      </c>
      <c r="C28" t="str">
        <f>Hyperlink("https://www.diodes.com/part/view/ADTC124ECAQ","ADTC124ECAQ")</f>
        <v>ADTC124ECAQ</v>
      </c>
      <c r="D28" t="s">
        <v>54</v>
      </c>
      <c r="E28" t="s">
        <v>15</v>
      </c>
      <c r="F28" t="s">
        <v>16</v>
      </c>
      <c r="G28" t="s">
        <v>55</v>
      </c>
      <c r="H28">
        <v>50</v>
      </c>
      <c r="I28">
        <v>100</v>
      </c>
      <c r="J28">
        <v>310</v>
      </c>
      <c r="K28">
        <v>22</v>
      </c>
      <c r="L28">
        <v>22</v>
      </c>
      <c r="M28" t="s">
        <v>39</v>
      </c>
    </row>
    <row r="29" spans="1:13">
      <c r="A29" t="s">
        <v>60</v>
      </c>
      <c r="B29" s="2" t="str">
        <f>Hyperlink("https://www.diodes.com/assets/Datasheets/ADTC124EUAQ.pdf")</f>
        <v>https://www.diodes.com/assets/Datasheets/ADTC124EUAQ.pdf</v>
      </c>
      <c r="C29" t="str">
        <f>Hyperlink("https://www.diodes.com/part/view/ADTC124EUAQ","ADTC124EUAQ")</f>
        <v>ADTC124EUAQ</v>
      </c>
      <c r="D29" t="s">
        <v>57</v>
      </c>
      <c r="E29" t="s">
        <v>15</v>
      </c>
      <c r="F29" t="s">
        <v>16</v>
      </c>
      <c r="G29" t="s">
        <v>55</v>
      </c>
      <c r="H29">
        <v>50</v>
      </c>
      <c r="I29">
        <v>100</v>
      </c>
      <c r="J29">
        <v>330</v>
      </c>
      <c r="K29">
        <v>22</v>
      </c>
      <c r="L29">
        <v>22</v>
      </c>
      <c r="M29" t="s">
        <v>42</v>
      </c>
    </row>
    <row r="30" spans="1:13">
      <c r="A30" t="s">
        <v>61</v>
      </c>
      <c r="B30" s="2" t="str">
        <f>Hyperlink("https://www.diodes.com/assets/Datasheets/ADTC143ECAQ.pdf")</f>
        <v>https://www.diodes.com/assets/Datasheets/ADTC143ECAQ.pdf</v>
      </c>
      <c r="C30" t="str">
        <f>Hyperlink("https://www.diodes.com/part/view/ADTC143ECAQ","ADTC143ECAQ")</f>
        <v>ADTC143ECAQ</v>
      </c>
      <c r="D30" t="s">
        <v>54</v>
      </c>
      <c r="E30" t="s">
        <v>15</v>
      </c>
      <c r="F30" t="s">
        <v>16</v>
      </c>
      <c r="G30" t="s">
        <v>55</v>
      </c>
      <c r="H30">
        <v>50</v>
      </c>
      <c r="I30">
        <v>100</v>
      </c>
      <c r="J30">
        <v>310</v>
      </c>
      <c r="K30">
        <v>4.7</v>
      </c>
      <c r="L30">
        <v>4.7</v>
      </c>
      <c r="M30" t="s">
        <v>39</v>
      </c>
    </row>
    <row r="31" spans="1:13">
      <c r="A31" t="s">
        <v>62</v>
      </c>
      <c r="B31" s="2" t="str">
        <f>Hyperlink("https://www.diodes.com/assets/Datasheets/ADTC143TCAQ.pdf")</f>
        <v>https://www.diodes.com/assets/Datasheets/ADTC143TCAQ.pdf</v>
      </c>
      <c r="C31" t="str">
        <f>Hyperlink("https://www.diodes.com/part/view/ADTC143TCAQ","ADTC143TCAQ")</f>
        <v>ADTC143TCAQ</v>
      </c>
      <c r="D31" t="s">
        <v>54</v>
      </c>
      <c r="E31" t="s">
        <v>33</v>
      </c>
      <c r="F31" t="s">
        <v>16</v>
      </c>
      <c r="G31" t="s">
        <v>55</v>
      </c>
      <c r="H31">
        <v>50</v>
      </c>
      <c r="I31">
        <v>100</v>
      </c>
      <c r="J31">
        <v>310</v>
      </c>
      <c r="K31">
        <v>4.7</v>
      </c>
      <c r="L31" t="s">
        <v>63</v>
      </c>
      <c r="M31" t="s">
        <v>39</v>
      </c>
    </row>
    <row r="32" spans="1:13">
      <c r="A32" t="s">
        <v>64</v>
      </c>
      <c r="B32" s="2" t="str">
        <f>Hyperlink("https://www.diodes.com/assets/Datasheets/ADTC143TUAQ.pdf")</f>
        <v>https://www.diodes.com/assets/Datasheets/ADTC143TUAQ.pdf</v>
      </c>
      <c r="C32" t="str">
        <f>Hyperlink("https://www.diodes.com/part/view/ADTC143TUAQ","ADTC143TUAQ")</f>
        <v>ADTC143TUAQ</v>
      </c>
      <c r="D32" t="s">
        <v>57</v>
      </c>
      <c r="E32" t="s">
        <v>33</v>
      </c>
      <c r="F32" t="s">
        <v>16</v>
      </c>
      <c r="G32" t="s">
        <v>55</v>
      </c>
      <c r="H32">
        <v>50</v>
      </c>
      <c r="I32">
        <v>100</v>
      </c>
      <c r="J32">
        <v>330</v>
      </c>
      <c r="K32">
        <v>4.7</v>
      </c>
      <c r="L32" t="s">
        <v>63</v>
      </c>
      <c r="M32" t="s">
        <v>42</v>
      </c>
    </row>
    <row r="33" spans="1:13">
      <c r="A33" t="s">
        <v>65</v>
      </c>
      <c r="B33" s="2" t="str">
        <f>Hyperlink("https://www.diodes.com/assets/Datasheets/ADTC143XUAQ.pdf")</f>
        <v>https://www.diodes.com/assets/Datasheets/ADTC143XUAQ.pdf</v>
      </c>
      <c r="C33" t="str">
        <f>Hyperlink("https://www.diodes.com/part/view/ADTC143XUAQ","ADTC143XUAQ")</f>
        <v>ADTC143XUAQ</v>
      </c>
      <c r="D33" t="s">
        <v>57</v>
      </c>
      <c r="E33" t="s">
        <v>20</v>
      </c>
      <c r="F33" t="s">
        <v>16</v>
      </c>
      <c r="G33" t="s">
        <v>55</v>
      </c>
      <c r="H33">
        <v>50</v>
      </c>
      <c r="I33">
        <v>100</v>
      </c>
      <c r="J33">
        <v>330</v>
      </c>
      <c r="K33">
        <v>4.7</v>
      </c>
      <c r="L33">
        <v>10</v>
      </c>
      <c r="M33" t="s">
        <v>42</v>
      </c>
    </row>
    <row r="34" spans="1:13">
      <c r="A34" t="s">
        <v>66</v>
      </c>
      <c r="B34" s="2" t="str">
        <f>Hyperlink("https://www.diodes.com/assets/Datasheets/ADTC143ZCAQ.pdf")</f>
        <v>https://www.diodes.com/assets/Datasheets/ADTC143ZCAQ.pdf</v>
      </c>
      <c r="C34" t="str">
        <f>Hyperlink("https://www.diodes.com/part/view/ADTC143ZCAQ","ADTC143ZCAQ")</f>
        <v>ADTC143ZCAQ</v>
      </c>
      <c r="D34" t="s">
        <v>54</v>
      </c>
      <c r="E34" t="s">
        <v>20</v>
      </c>
      <c r="F34" t="s">
        <v>16</v>
      </c>
      <c r="G34" t="s">
        <v>55</v>
      </c>
      <c r="H34">
        <v>50</v>
      </c>
      <c r="I34">
        <v>100</v>
      </c>
      <c r="J34">
        <v>310</v>
      </c>
      <c r="K34">
        <v>4.7</v>
      </c>
      <c r="L34">
        <v>47</v>
      </c>
      <c r="M34" t="s">
        <v>39</v>
      </c>
    </row>
    <row r="35" spans="1:13">
      <c r="A35" t="s">
        <v>67</v>
      </c>
      <c r="B35" s="2" t="str">
        <f>Hyperlink("https://www.diodes.com/assets/Datasheets/ADTC143ZUAQ.pdf")</f>
        <v>https://www.diodes.com/assets/Datasheets/ADTC143ZUAQ.pdf</v>
      </c>
      <c r="C35" t="str">
        <f>Hyperlink("https://www.diodes.com/part/view/ADTC143ZUAQ","ADTC143ZUAQ")</f>
        <v>ADTC143ZUAQ</v>
      </c>
      <c r="D35" t="s">
        <v>57</v>
      </c>
      <c r="E35" t="s">
        <v>20</v>
      </c>
      <c r="F35" t="s">
        <v>16</v>
      </c>
      <c r="G35" t="s">
        <v>55</v>
      </c>
      <c r="H35">
        <v>50</v>
      </c>
      <c r="I35">
        <v>100</v>
      </c>
      <c r="J35">
        <v>330</v>
      </c>
      <c r="K35">
        <v>4.7</v>
      </c>
      <c r="L35">
        <v>47</v>
      </c>
      <c r="M35" t="s">
        <v>42</v>
      </c>
    </row>
    <row r="36" spans="1:13">
      <c r="A36" t="s">
        <v>68</v>
      </c>
      <c r="B36" s="2" t="str">
        <f>Hyperlink("https://www.diodes.com/assets/Datasheets/ADTC144ECAQ.pdf")</f>
        <v>https://www.diodes.com/assets/Datasheets/ADTC144ECAQ.pdf</v>
      </c>
      <c r="C36" t="str">
        <f>Hyperlink("https://www.diodes.com/part/view/ADTC144ECAQ","ADTC144ECAQ")</f>
        <v>ADTC144ECAQ</v>
      </c>
      <c r="D36" t="s">
        <v>54</v>
      </c>
      <c r="E36" t="s">
        <v>15</v>
      </c>
      <c r="F36" t="s">
        <v>16</v>
      </c>
      <c r="G36" t="s">
        <v>55</v>
      </c>
      <c r="H36">
        <v>50</v>
      </c>
      <c r="I36">
        <v>100</v>
      </c>
      <c r="J36">
        <v>310</v>
      </c>
      <c r="K36">
        <v>47</v>
      </c>
      <c r="L36">
        <v>47</v>
      </c>
      <c r="M36" t="s">
        <v>39</v>
      </c>
    </row>
    <row r="37" spans="1:13">
      <c r="A37" t="s">
        <v>69</v>
      </c>
      <c r="B37" s="2" t="str">
        <f>Hyperlink("https://www.diodes.com/assets/Datasheets/ADTC144EUAQ.pdf")</f>
        <v>https://www.diodes.com/assets/Datasheets/ADTC144EUAQ.pdf</v>
      </c>
      <c r="C37" t="str">
        <f>Hyperlink("https://www.diodes.com/part/view/ADTC144EUAQ","ADTC144EUAQ")</f>
        <v>ADTC144EUAQ</v>
      </c>
      <c r="D37" t="s">
        <v>57</v>
      </c>
      <c r="E37" t="s">
        <v>15</v>
      </c>
      <c r="F37" t="s">
        <v>16</v>
      </c>
      <c r="G37" t="s">
        <v>55</v>
      </c>
      <c r="H37">
        <v>50</v>
      </c>
      <c r="I37">
        <v>100</v>
      </c>
      <c r="J37">
        <v>330</v>
      </c>
      <c r="K37">
        <v>47</v>
      </c>
      <c r="L37">
        <v>47</v>
      </c>
      <c r="M37" t="s">
        <v>42</v>
      </c>
    </row>
    <row r="38" spans="1:13">
      <c r="A38" t="s">
        <v>70</v>
      </c>
      <c r="B38" s="2" t="str">
        <f>Hyperlink("https://www.diodes.com/assets/Datasheets/ADTC144VCAQ.pdf")</f>
        <v>https://www.diodes.com/assets/Datasheets/ADTC144VCAQ.pdf</v>
      </c>
      <c r="C38" t="str">
        <f>Hyperlink("https://www.diodes.com/part/view/ADTC144VCAQ-13","ADTC144VCAQ-13")</f>
        <v>ADTC144VCAQ-13</v>
      </c>
      <c r="D38" t="s">
        <v>71</v>
      </c>
      <c r="E38" t="s">
        <v>20</v>
      </c>
      <c r="F38" t="s">
        <v>16</v>
      </c>
      <c r="G38" t="s">
        <v>55</v>
      </c>
      <c r="H38">
        <v>50</v>
      </c>
      <c r="I38">
        <v>100</v>
      </c>
      <c r="J38">
        <v>310</v>
      </c>
      <c r="K38">
        <v>47</v>
      </c>
      <c r="L38">
        <v>10</v>
      </c>
      <c r="M38" t="s">
        <v>39</v>
      </c>
    </row>
    <row r="39" spans="1:13">
      <c r="A39" t="s">
        <v>72</v>
      </c>
      <c r="B39" s="2" t="str">
        <f>Hyperlink("https://www.diodes.com/assets/Datasheets/ADTC144VCAQ.pdf")</f>
        <v>https://www.diodes.com/assets/Datasheets/ADTC144VCAQ.pdf</v>
      </c>
      <c r="C39" t="str">
        <f>Hyperlink("https://www.diodes.com/part/view/ADTC144VCAQ-7","ADTC144VCAQ-7")</f>
        <v>ADTC144VCAQ-7</v>
      </c>
      <c r="D39" t="s">
        <v>71</v>
      </c>
      <c r="E39" t="s">
        <v>20</v>
      </c>
      <c r="F39" t="s">
        <v>16</v>
      </c>
      <c r="G39" t="s">
        <v>55</v>
      </c>
      <c r="H39">
        <v>50</v>
      </c>
      <c r="I39">
        <v>100</v>
      </c>
      <c r="J39">
        <v>310</v>
      </c>
      <c r="K39">
        <v>47</v>
      </c>
      <c r="L39">
        <v>10</v>
      </c>
      <c r="M39" t="s">
        <v>39</v>
      </c>
    </row>
    <row r="40" spans="1:13">
      <c r="A40" t="s">
        <v>73</v>
      </c>
      <c r="B40" s="2" t="str">
        <f>Hyperlink("https://www.diodes.com/assets/Datasheets/ADTC144WCAQ.pdf")</f>
        <v>https://www.diodes.com/assets/Datasheets/ADTC144WCAQ.pdf</v>
      </c>
      <c r="C40" t="str">
        <f>Hyperlink("https://www.diodes.com/part/view/ADTC144WCAQ","ADTC144WCAQ")</f>
        <v>ADTC144WCAQ</v>
      </c>
      <c r="D40" t="s">
        <v>54</v>
      </c>
      <c r="E40" t="s">
        <v>20</v>
      </c>
      <c r="F40" t="s">
        <v>16</v>
      </c>
      <c r="G40" t="s">
        <v>55</v>
      </c>
      <c r="H40">
        <v>50</v>
      </c>
      <c r="I40">
        <v>100</v>
      </c>
      <c r="J40">
        <v>310</v>
      </c>
      <c r="K40">
        <v>47</v>
      </c>
      <c r="L40">
        <v>22</v>
      </c>
      <c r="M40" t="s">
        <v>39</v>
      </c>
    </row>
    <row r="41" spans="1:13">
      <c r="A41" t="s">
        <v>74</v>
      </c>
      <c r="B41" s="2" t="str">
        <f>Hyperlink("https://www.diodes.com/assets/Datasheets/DCX_XXXX_U.pdf")</f>
        <v>https://www.diodes.com/assets/Datasheets/DCX_XXXX_U.pdf</v>
      </c>
      <c r="C41" t="str">
        <f>Hyperlink("https://www.diodes.com/part/view/DCX114EUQ","DCX114EUQ")</f>
        <v>DCX114EUQ</v>
      </c>
      <c r="D41" t="s">
        <v>14</v>
      </c>
      <c r="E41" t="s">
        <v>15</v>
      </c>
      <c r="F41" t="s">
        <v>16</v>
      </c>
      <c r="G41" t="s">
        <v>17</v>
      </c>
      <c r="H41">
        <v>50</v>
      </c>
      <c r="I41">
        <v>100</v>
      </c>
      <c r="J41">
        <v>200</v>
      </c>
      <c r="K41">
        <v>10</v>
      </c>
      <c r="L41">
        <v>10</v>
      </c>
      <c r="M41" t="s">
        <v>18</v>
      </c>
    </row>
    <row r="42" spans="1:13">
      <c r="A42" t="s">
        <v>75</v>
      </c>
      <c r="B42" s="2" t="str">
        <f>Hyperlink("https://www.diodes.com/assets/Datasheets/DCX_XXXX_U.pdf")</f>
        <v>https://www.diodes.com/assets/Datasheets/DCX_XXXX_U.pdf</v>
      </c>
      <c r="C42" t="str">
        <f>Hyperlink("https://www.diodes.com/part/view/DCX114YUQ","DCX114YUQ")</f>
        <v>DCX114YUQ</v>
      </c>
      <c r="D42" t="s">
        <v>14</v>
      </c>
      <c r="E42" t="s">
        <v>20</v>
      </c>
      <c r="F42" t="s">
        <v>16</v>
      </c>
      <c r="G42" t="s">
        <v>17</v>
      </c>
      <c r="H42">
        <v>50</v>
      </c>
      <c r="I42">
        <v>100</v>
      </c>
      <c r="J42">
        <v>200</v>
      </c>
      <c r="K42">
        <v>10</v>
      </c>
      <c r="L42">
        <v>47</v>
      </c>
      <c r="M42" t="s">
        <v>18</v>
      </c>
    </row>
    <row r="43" spans="1:13">
      <c r="A43" t="s">
        <v>76</v>
      </c>
      <c r="B43" s="2" t="str">
        <f>Hyperlink("https://www.diodes.com/assets/Datasheets/DCX_XXXX_U.pdf")</f>
        <v>https://www.diodes.com/assets/Datasheets/DCX_XXXX_U.pdf</v>
      </c>
      <c r="C43" t="str">
        <f>Hyperlink("https://www.diodes.com/part/view/DCX123JUQ","DCX123JUQ")</f>
        <v>DCX123JUQ</v>
      </c>
      <c r="D43" t="s">
        <v>14</v>
      </c>
      <c r="E43" t="s">
        <v>20</v>
      </c>
      <c r="F43" t="s">
        <v>16</v>
      </c>
      <c r="G43" t="s">
        <v>17</v>
      </c>
      <c r="H43">
        <v>50</v>
      </c>
      <c r="I43">
        <v>100</v>
      </c>
      <c r="J43">
        <v>200</v>
      </c>
      <c r="K43">
        <v>2.2</v>
      </c>
      <c r="L43">
        <v>47</v>
      </c>
      <c r="M43" t="s">
        <v>18</v>
      </c>
    </row>
    <row r="44" spans="1:13">
      <c r="A44" t="s">
        <v>77</v>
      </c>
      <c r="B44" s="2" t="str">
        <f>Hyperlink("https://www.diodes.com/assets/Datasheets/DCX_XXXX_U.pdf")</f>
        <v>https://www.diodes.com/assets/Datasheets/DCX_XXXX_U.pdf</v>
      </c>
      <c r="C44" t="str">
        <f>Hyperlink("https://www.diodes.com/part/view/DCX124EUQ","DCX124EUQ")</f>
        <v>DCX124EUQ</v>
      </c>
      <c r="D44" t="s">
        <v>14</v>
      </c>
      <c r="E44" t="s">
        <v>15</v>
      </c>
      <c r="F44" t="s">
        <v>16</v>
      </c>
      <c r="G44" t="s">
        <v>17</v>
      </c>
      <c r="H44">
        <v>50</v>
      </c>
      <c r="I44">
        <v>100</v>
      </c>
      <c r="J44">
        <v>200</v>
      </c>
      <c r="K44">
        <v>22</v>
      </c>
      <c r="L44">
        <v>22</v>
      </c>
      <c r="M44" t="s">
        <v>18</v>
      </c>
    </row>
    <row r="45" spans="1:13">
      <c r="A45" t="s">
        <v>78</v>
      </c>
      <c r="B45" s="2" t="str">
        <f>Hyperlink("https://www.diodes.com/assets/Datasheets/DCX_XXXX_U.pdf")</f>
        <v>https://www.diodes.com/assets/Datasheets/DCX_XXXX_U.pdf</v>
      </c>
      <c r="C45" t="str">
        <f>Hyperlink("https://www.diodes.com/part/view/DCX144EUQ","DCX144EUQ")</f>
        <v>DCX144EUQ</v>
      </c>
      <c r="D45" t="s">
        <v>14</v>
      </c>
      <c r="E45" t="s">
        <v>15</v>
      </c>
      <c r="F45" t="s">
        <v>16</v>
      </c>
      <c r="G45" t="s">
        <v>17</v>
      </c>
      <c r="H45">
        <v>50</v>
      </c>
      <c r="I45">
        <v>100</v>
      </c>
      <c r="J45">
        <v>200</v>
      </c>
      <c r="K45">
        <v>47</v>
      </c>
      <c r="L45">
        <v>47</v>
      </c>
      <c r="M45" t="s">
        <v>18</v>
      </c>
    </row>
    <row r="46" spans="1:13">
      <c r="A46" t="s">
        <v>79</v>
      </c>
      <c r="B46" s="2" t="str">
        <f>Hyperlink("https://www.diodes.com/assets/Datasheets/DDA_XXXX_U.pdf")</f>
        <v>https://www.diodes.com/assets/Datasheets/DDA_XXXX_U.pdf</v>
      </c>
      <c r="C46" t="str">
        <f>Hyperlink("https://www.diodes.com/part/view/DDA114EUQ","DDA114EUQ")</f>
        <v>DDA114EUQ</v>
      </c>
      <c r="D46" t="s">
        <v>24</v>
      </c>
      <c r="E46" t="s">
        <v>15</v>
      </c>
      <c r="F46" t="s">
        <v>16</v>
      </c>
      <c r="G46" t="s">
        <v>25</v>
      </c>
      <c r="H46">
        <v>50</v>
      </c>
      <c r="I46">
        <v>100</v>
      </c>
      <c r="J46">
        <v>200</v>
      </c>
      <c r="K46">
        <v>10</v>
      </c>
      <c r="L46">
        <v>10</v>
      </c>
      <c r="M46" t="s">
        <v>18</v>
      </c>
    </row>
    <row r="47" spans="1:13">
      <c r="A47" t="s">
        <v>80</v>
      </c>
      <c r="B47" s="2" t="str">
        <f>Hyperlink("https://www.diodes.com/assets/Datasheets/DDA_XXXX_U.pdf")</f>
        <v>https://www.diodes.com/assets/Datasheets/DDA_XXXX_U.pdf</v>
      </c>
      <c r="C47" t="str">
        <f>Hyperlink("https://www.diodes.com/part/view/DDA114TUQ","DDA114TUQ")</f>
        <v>DDA114TUQ</v>
      </c>
      <c r="D47" t="s">
        <v>24</v>
      </c>
      <c r="E47" t="s">
        <v>33</v>
      </c>
      <c r="F47" t="s">
        <v>16</v>
      </c>
      <c r="G47" t="s">
        <v>25</v>
      </c>
      <c r="H47">
        <v>50</v>
      </c>
      <c r="I47">
        <v>100</v>
      </c>
      <c r="J47">
        <v>200</v>
      </c>
      <c r="K47">
        <v>10</v>
      </c>
      <c r="L47" t="s">
        <v>63</v>
      </c>
      <c r="M47" t="s">
        <v>18</v>
      </c>
    </row>
    <row r="48" spans="1:13">
      <c r="A48" t="s">
        <v>81</v>
      </c>
      <c r="B48" s="2" t="str">
        <f>Hyperlink("https://www.diodes.com/assets/Datasheets/DDA_XXXX_U.pdf")</f>
        <v>https://www.diodes.com/assets/Datasheets/DDA_XXXX_U.pdf</v>
      </c>
      <c r="C48" t="str">
        <f>Hyperlink("https://www.diodes.com/part/view/DDA114YUQ","DDA114YUQ")</f>
        <v>DDA114YUQ</v>
      </c>
      <c r="D48" t="s">
        <v>24</v>
      </c>
      <c r="E48" t="s">
        <v>20</v>
      </c>
      <c r="F48" t="s">
        <v>16</v>
      </c>
      <c r="G48" t="s">
        <v>25</v>
      </c>
      <c r="H48">
        <v>50</v>
      </c>
      <c r="I48">
        <v>100</v>
      </c>
      <c r="J48">
        <v>200</v>
      </c>
      <c r="K48">
        <v>10</v>
      </c>
      <c r="L48">
        <v>47</v>
      </c>
      <c r="M48" t="s">
        <v>18</v>
      </c>
    </row>
    <row r="49" spans="1:13">
      <c r="A49" t="s">
        <v>82</v>
      </c>
      <c r="B49" s="2" t="str">
        <f>Hyperlink("https://www.diodes.com/assets/Datasheets/products_inactive_data/ds30363.pdf")</f>
        <v>https://www.diodes.com/assets/Datasheets/products_inactive_data/ds30363.pdf</v>
      </c>
      <c r="C49" t="str">
        <f>Hyperlink("https://www.diodes.com/part/view/DDA124EUQ","DDA124EUQ")</f>
        <v>DDA124EUQ</v>
      </c>
      <c r="D49" t="s">
        <v>24</v>
      </c>
      <c r="E49" t="s">
        <v>15</v>
      </c>
      <c r="F49" t="s">
        <v>16</v>
      </c>
      <c r="G49" t="s">
        <v>25</v>
      </c>
      <c r="H49">
        <v>50</v>
      </c>
      <c r="I49">
        <v>100</v>
      </c>
      <c r="J49">
        <v>200</v>
      </c>
      <c r="K49">
        <v>22</v>
      </c>
      <c r="L49">
        <v>22</v>
      </c>
      <c r="M49" t="s">
        <v>18</v>
      </c>
    </row>
    <row r="50" spans="1:13">
      <c r="A50" t="s">
        <v>83</v>
      </c>
      <c r="B50" s="2" t="str">
        <f>Hyperlink("https://www.diodes.com/assets/Datasheets/DDA_XXXX_U.pdf")</f>
        <v>https://www.diodes.com/assets/Datasheets/DDA_XXXX_U.pdf</v>
      </c>
      <c r="C50" t="str">
        <f>Hyperlink("https://www.diodes.com/part/view/DDA143TUQ","DDA143TUQ")</f>
        <v>DDA143TUQ</v>
      </c>
      <c r="D50" t="s">
        <v>24</v>
      </c>
      <c r="E50" t="s">
        <v>33</v>
      </c>
      <c r="F50" t="s">
        <v>16</v>
      </c>
      <c r="G50" t="s">
        <v>25</v>
      </c>
      <c r="H50">
        <v>50</v>
      </c>
      <c r="I50">
        <v>100</v>
      </c>
      <c r="J50">
        <v>200</v>
      </c>
      <c r="K50">
        <v>4.7</v>
      </c>
      <c r="L50" t="s">
        <v>63</v>
      </c>
      <c r="M50" t="s">
        <v>18</v>
      </c>
    </row>
    <row r="51" spans="1:13">
      <c r="A51" t="s">
        <v>84</v>
      </c>
      <c r="B51" s="2" t="str">
        <f>Hyperlink("https://www.diodes.com/assets/Datasheets/DDA_XXXX_U.pdf")</f>
        <v>https://www.diodes.com/assets/Datasheets/DDA_XXXX_U.pdf</v>
      </c>
      <c r="C51" t="str">
        <f>Hyperlink("https://www.diodes.com/part/view/DDA144EUQ","DDA144EUQ")</f>
        <v>DDA144EUQ</v>
      </c>
      <c r="D51" t="s">
        <v>24</v>
      </c>
      <c r="E51" t="s">
        <v>15</v>
      </c>
      <c r="F51" t="s">
        <v>16</v>
      </c>
      <c r="G51" t="s">
        <v>25</v>
      </c>
      <c r="H51">
        <v>50</v>
      </c>
      <c r="I51">
        <v>100</v>
      </c>
      <c r="J51">
        <v>200</v>
      </c>
      <c r="K51">
        <v>47</v>
      </c>
      <c r="L51">
        <v>47</v>
      </c>
      <c r="M51" t="s">
        <v>18</v>
      </c>
    </row>
    <row r="52" spans="1:13">
      <c r="A52" t="s">
        <v>85</v>
      </c>
      <c r="B52" s="2" t="str">
        <f>Hyperlink("https://www.diodes.com/assets/Datasheets/DDC_XXXX_U.pdf")</f>
        <v>https://www.diodes.com/assets/Datasheets/DDC_XXXX_U.pdf</v>
      </c>
      <c r="C52" t="str">
        <f>Hyperlink("https://www.diodes.com/part/view/DDC114TUQ","DDC114TUQ")</f>
        <v>DDC114TUQ</v>
      </c>
      <c r="D52" t="s">
        <v>28</v>
      </c>
      <c r="E52" t="s">
        <v>33</v>
      </c>
      <c r="F52" t="s">
        <v>16</v>
      </c>
      <c r="G52" t="s">
        <v>29</v>
      </c>
      <c r="H52">
        <v>50</v>
      </c>
      <c r="I52">
        <v>100</v>
      </c>
      <c r="J52">
        <v>200</v>
      </c>
      <c r="K52">
        <v>10</v>
      </c>
      <c r="L52" t="s">
        <v>63</v>
      </c>
      <c r="M52" t="s">
        <v>18</v>
      </c>
    </row>
    <row r="53" spans="1:13">
      <c r="A53" t="s">
        <v>86</v>
      </c>
      <c r="B53" s="2" t="str">
        <f>Hyperlink("https://www.diodes.com/assets/Datasheets/ds30333.pdf")</f>
        <v>https://www.diodes.com/assets/Datasheets/ds30333.pdf</v>
      </c>
      <c r="C53" t="str">
        <f>Hyperlink("https://www.diodes.com/part/view/DDTA114ECAQ","DDTA114ECAQ")</f>
        <v>DDTA114ECAQ</v>
      </c>
      <c r="D53" t="s">
        <v>37</v>
      </c>
      <c r="E53" t="s">
        <v>15</v>
      </c>
      <c r="F53" t="s">
        <v>16</v>
      </c>
      <c r="G53" t="s">
        <v>38</v>
      </c>
      <c r="H53">
        <v>50</v>
      </c>
      <c r="I53">
        <v>100</v>
      </c>
      <c r="J53">
        <v>200</v>
      </c>
      <c r="K53">
        <v>10</v>
      </c>
      <c r="L53">
        <v>10</v>
      </c>
      <c r="M53" t="s">
        <v>39</v>
      </c>
    </row>
    <row r="54" spans="1:13">
      <c r="A54" t="s">
        <v>87</v>
      </c>
      <c r="B54" s="2" t="str">
        <f>Hyperlink("https://www.diodes.com/assets/Datasheets/ds30333.pdf")</f>
        <v>https://www.diodes.com/assets/Datasheets/ds30333.pdf</v>
      </c>
      <c r="C54" t="str">
        <f>Hyperlink("https://www.diodes.com/part/view/DDTA144ECAQ","DDTA144ECAQ")</f>
        <v>DDTA144ECAQ</v>
      </c>
      <c r="D54" t="s">
        <v>37</v>
      </c>
      <c r="E54" t="s">
        <v>15</v>
      </c>
      <c r="F54" t="s">
        <v>16</v>
      </c>
      <c r="G54" t="s">
        <v>38</v>
      </c>
      <c r="H54">
        <v>50</v>
      </c>
      <c r="I54">
        <v>100</v>
      </c>
      <c r="J54">
        <v>200</v>
      </c>
      <c r="K54">
        <v>47</v>
      </c>
      <c r="L54">
        <v>47</v>
      </c>
      <c r="M54" t="s">
        <v>39</v>
      </c>
    </row>
    <row r="55" spans="1:13">
      <c r="A55" t="s">
        <v>88</v>
      </c>
      <c r="B55" s="2" t="str">
        <f>Hyperlink("https://www.diodes.com/assets/Datasheets/ds30329.pdf")</f>
        <v>https://www.diodes.com/assets/Datasheets/ds30329.pdf</v>
      </c>
      <c r="C55" t="str">
        <f>Hyperlink("https://www.diodes.com/part/view/DDTC114ECAQ","DDTC114ECAQ")</f>
        <v>DDTC114ECAQ</v>
      </c>
      <c r="D55" t="s">
        <v>54</v>
      </c>
      <c r="E55" t="s">
        <v>15</v>
      </c>
      <c r="F55" t="s">
        <v>16</v>
      </c>
      <c r="G55" t="s">
        <v>55</v>
      </c>
      <c r="H55">
        <v>50</v>
      </c>
      <c r="I55">
        <v>100</v>
      </c>
      <c r="J55">
        <v>200</v>
      </c>
      <c r="K55">
        <v>10</v>
      </c>
      <c r="L55">
        <v>10</v>
      </c>
      <c r="M55" t="s">
        <v>39</v>
      </c>
    </row>
    <row r="56" spans="1:13">
      <c r="A56" t="s">
        <v>89</v>
      </c>
      <c r="B56" s="2" t="str">
        <f>Hyperlink("https://www.diodes.com/assets/Datasheets/ds30321.pdf")</f>
        <v>https://www.diodes.com/assets/Datasheets/ds30321.pdf</v>
      </c>
      <c r="C56" t="str">
        <f>Hyperlink("https://www.diodes.com/part/view/DDTC114EUAQ","DDTC114EUAQ")</f>
        <v>DDTC114EUAQ</v>
      </c>
      <c r="D56" t="s">
        <v>57</v>
      </c>
      <c r="E56" t="s">
        <v>15</v>
      </c>
      <c r="F56" t="s">
        <v>16</v>
      </c>
      <c r="G56" t="s">
        <v>55</v>
      </c>
      <c r="H56">
        <v>50</v>
      </c>
      <c r="I56">
        <v>100</v>
      </c>
      <c r="J56">
        <v>200</v>
      </c>
      <c r="K56">
        <v>10</v>
      </c>
      <c r="L56">
        <v>10</v>
      </c>
      <c r="M56" t="s">
        <v>42</v>
      </c>
    </row>
    <row r="57" spans="1:13">
      <c r="A57" t="s">
        <v>90</v>
      </c>
      <c r="B57" s="2" t="str">
        <f>Hyperlink("https://www.diodes.com/assets/Datasheets/ds30330.pdf")</f>
        <v>https://www.diodes.com/assets/Datasheets/ds30330.pdf</v>
      </c>
      <c r="C57" t="str">
        <f>Hyperlink("https://www.diodes.com/part/view/DDTC114YCAQ","DDTC114YCAQ")</f>
        <v>DDTC114YCAQ</v>
      </c>
      <c r="D57" t="s">
        <v>54</v>
      </c>
      <c r="E57" t="s">
        <v>20</v>
      </c>
      <c r="F57" t="s">
        <v>16</v>
      </c>
      <c r="G57" t="s">
        <v>55</v>
      </c>
      <c r="H57">
        <v>50</v>
      </c>
      <c r="I57">
        <v>100</v>
      </c>
      <c r="J57">
        <v>200</v>
      </c>
      <c r="K57">
        <v>10</v>
      </c>
      <c r="L57">
        <v>47</v>
      </c>
      <c r="M57" t="s">
        <v>39</v>
      </c>
    </row>
    <row r="58" spans="1:13">
      <c r="A58" t="s">
        <v>91</v>
      </c>
      <c r="B58" s="2" t="str">
        <f>Hyperlink("https://www.diodes.com/assets/Datasheets/ds30321.pdf")</f>
        <v>https://www.diodes.com/assets/Datasheets/ds30321.pdf</v>
      </c>
      <c r="C58" t="str">
        <f>Hyperlink("https://www.diodes.com/part/view/DDTC115EUAQ","DDTC115EUAQ")</f>
        <v>DDTC115EUAQ</v>
      </c>
      <c r="D58" t="s">
        <v>57</v>
      </c>
      <c r="E58" t="s">
        <v>15</v>
      </c>
      <c r="F58" t="s">
        <v>16</v>
      </c>
      <c r="G58" t="s">
        <v>55</v>
      </c>
      <c r="H58">
        <v>50</v>
      </c>
      <c r="I58">
        <v>100</v>
      </c>
      <c r="J58">
        <v>200</v>
      </c>
      <c r="K58">
        <v>100</v>
      </c>
      <c r="L58">
        <v>100</v>
      </c>
      <c r="M58" t="s">
        <v>42</v>
      </c>
    </row>
    <row r="59" spans="1:13">
      <c r="A59" t="s">
        <v>92</v>
      </c>
      <c r="B59" s="2" t="str">
        <f>Hyperlink("https://www.diodes.com/assets/Datasheets/ds30329.pdf")</f>
        <v>https://www.diodes.com/assets/Datasheets/ds30329.pdf</v>
      </c>
      <c r="C59" t="str">
        <f>Hyperlink("https://www.diodes.com/part/view/DDTC123ECAQ","DDTC123ECAQ")</f>
        <v>DDTC123ECAQ</v>
      </c>
      <c r="D59" t="s">
        <v>54</v>
      </c>
      <c r="E59" t="s">
        <v>15</v>
      </c>
      <c r="F59" t="s">
        <v>16</v>
      </c>
      <c r="G59" t="s">
        <v>55</v>
      </c>
      <c r="H59">
        <v>50</v>
      </c>
      <c r="I59">
        <v>100</v>
      </c>
      <c r="J59">
        <v>200</v>
      </c>
      <c r="K59">
        <v>2.2</v>
      </c>
      <c r="L59">
        <v>2.2</v>
      </c>
      <c r="M59" t="s">
        <v>39</v>
      </c>
    </row>
    <row r="60" spans="1:13">
      <c r="A60" t="s">
        <v>93</v>
      </c>
      <c r="B60" s="2" t="str">
        <f>Hyperlink("https://www.diodes.com/assets/Datasheets/ds30321.pdf")</f>
        <v>https://www.diodes.com/assets/Datasheets/ds30321.pdf</v>
      </c>
      <c r="C60" t="str">
        <f>Hyperlink("https://www.diodes.com/part/view/DDTC124EUAQ","DDTC124EUAQ")</f>
        <v>DDTC124EUAQ</v>
      </c>
      <c r="D60" t="s">
        <v>57</v>
      </c>
      <c r="E60" t="s">
        <v>15</v>
      </c>
      <c r="F60" t="s">
        <v>16</v>
      </c>
      <c r="G60" t="s">
        <v>55</v>
      </c>
      <c r="H60">
        <v>50</v>
      </c>
      <c r="I60">
        <v>100</v>
      </c>
      <c r="J60">
        <v>200</v>
      </c>
      <c r="K60">
        <v>22</v>
      </c>
      <c r="L60">
        <v>22</v>
      </c>
      <c r="M60" t="s">
        <v>42</v>
      </c>
    </row>
    <row r="61" spans="1:13">
      <c r="A61" t="s">
        <v>94</v>
      </c>
      <c r="B61" s="2" t="str">
        <f>Hyperlink("https://www.diodes.com/assets/Datasheets/DDTC_R1-ONLY_SERIES_E.pdf")</f>
        <v>https://www.diodes.com/assets/Datasheets/DDTC_R1-ONLY_SERIES_E.pdf</v>
      </c>
      <c r="C61" t="str">
        <f>Hyperlink("https://www.diodes.com/part/view/DDTC124TEQ","DDTC124TEQ")</f>
        <v>DDTC124TEQ</v>
      </c>
      <c r="D61" t="s">
        <v>95</v>
      </c>
      <c r="E61" t="s">
        <v>33</v>
      </c>
      <c r="F61" t="s">
        <v>16</v>
      </c>
      <c r="G61" t="s">
        <v>55</v>
      </c>
      <c r="H61">
        <v>50</v>
      </c>
      <c r="I61">
        <v>100</v>
      </c>
      <c r="J61">
        <v>150</v>
      </c>
      <c r="K61">
        <v>22</v>
      </c>
      <c r="L61" t="s">
        <v>63</v>
      </c>
      <c r="M61" t="s">
        <v>96</v>
      </c>
    </row>
    <row r="62" spans="1:13">
      <c r="A62" t="s">
        <v>97</v>
      </c>
      <c r="B62" s="2" t="str">
        <f>Hyperlink("https://www.diodes.com/assets/Datasheets/DDTC_R1-ONLY_SERIES_CA.pdf")</f>
        <v>https://www.diodes.com/assets/Datasheets/DDTC_R1-ONLY_SERIES_CA.pdf</v>
      </c>
      <c r="C62" t="str">
        <f>Hyperlink("https://www.diodes.com/part/view/DDTC143TCAQ","DDTC143TCAQ")</f>
        <v>DDTC143TCAQ</v>
      </c>
      <c r="D62" t="s">
        <v>54</v>
      </c>
      <c r="E62" t="s">
        <v>33</v>
      </c>
      <c r="F62" t="s">
        <v>16</v>
      </c>
      <c r="G62" t="s">
        <v>55</v>
      </c>
      <c r="H62">
        <v>50</v>
      </c>
      <c r="I62">
        <v>100</v>
      </c>
      <c r="J62">
        <v>200</v>
      </c>
      <c r="K62">
        <v>4.7</v>
      </c>
      <c r="L62" t="s">
        <v>63</v>
      </c>
      <c r="M62" t="s">
        <v>39</v>
      </c>
    </row>
    <row r="63" spans="1:13">
      <c r="A63" t="s">
        <v>98</v>
      </c>
      <c r="B63" s="2" t="str">
        <f>Hyperlink("https://www.diodes.com/assets/Datasheets/ds30330.pdf")</f>
        <v>https://www.diodes.com/assets/Datasheets/ds30330.pdf</v>
      </c>
      <c r="C63" t="str">
        <f>Hyperlink("https://www.diodes.com/part/view/DDTC143ZCAQ","DDTC143ZCAQ")</f>
        <v>DDTC143ZCAQ</v>
      </c>
      <c r="D63" t="s">
        <v>54</v>
      </c>
      <c r="E63" t="s">
        <v>20</v>
      </c>
      <c r="F63" t="s">
        <v>16</v>
      </c>
      <c r="G63" t="s">
        <v>55</v>
      </c>
      <c r="H63">
        <v>50</v>
      </c>
      <c r="I63">
        <v>100</v>
      </c>
      <c r="J63">
        <v>200</v>
      </c>
      <c r="K63">
        <v>4.7</v>
      </c>
      <c r="L63">
        <v>47</v>
      </c>
      <c r="M63" t="s">
        <v>39</v>
      </c>
    </row>
    <row r="64" spans="1:13">
      <c r="A64" t="s">
        <v>99</v>
      </c>
      <c r="B64" s="2" t="str">
        <f>Hyperlink("https://www.diodes.com/assets/Datasheets/ds30329.pdf")</f>
        <v>https://www.diodes.com/assets/Datasheets/ds30329.pdf</v>
      </c>
      <c r="C64" t="str">
        <f>Hyperlink("https://www.diodes.com/part/view/DDTC144ECAQ","DDTC144ECAQ")</f>
        <v>DDTC144ECAQ</v>
      </c>
      <c r="D64" t="s">
        <v>54</v>
      </c>
      <c r="E64" t="s">
        <v>15</v>
      </c>
      <c r="F64" t="s">
        <v>16</v>
      </c>
      <c r="G64" t="s">
        <v>55</v>
      </c>
      <c r="H64">
        <v>50</v>
      </c>
      <c r="I64">
        <v>100</v>
      </c>
      <c r="J64">
        <v>200</v>
      </c>
      <c r="K64">
        <v>47</v>
      </c>
      <c r="L64">
        <v>47</v>
      </c>
      <c r="M64" t="s">
        <v>39</v>
      </c>
    </row>
    <row r="65" spans="1:13">
      <c r="A65" t="s">
        <v>100</v>
      </c>
      <c r="B65" s="2" t="str">
        <f>Hyperlink("https://www.diodes.com/assets/Datasheets/ds30321.pdf")</f>
        <v>https://www.diodes.com/assets/Datasheets/ds30321.pdf</v>
      </c>
      <c r="C65" t="str">
        <f>Hyperlink("https://www.diodes.com/part/view/DDTC144EUAQ","DDTC144EUAQ")</f>
        <v>DDTC144EUAQ</v>
      </c>
      <c r="D65" t="s">
        <v>57</v>
      </c>
      <c r="E65" t="s">
        <v>15</v>
      </c>
      <c r="F65" t="s">
        <v>16</v>
      </c>
      <c r="G65" t="s">
        <v>55</v>
      </c>
      <c r="H65">
        <v>50</v>
      </c>
      <c r="I65">
        <v>100</v>
      </c>
      <c r="J65">
        <v>200</v>
      </c>
      <c r="K65">
        <v>47</v>
      </c>
      <c r="L65">
        <v>47</v>
      </c>
      <c r="M65" t="s">
        <v>42</v>
      </c>
    </row>
    <row r="66" spans="1:13">
      <c r="A66" t="s">
        <v>101</v>
      </c>
      <c r="B66" s="2" t="str">
        <f>Hyperlink("https://www.diodes.com/assets/Datasheets/UMC4NQ.pdf")</f>
        <v>https://www.diodes.com/assets/Datasheets/UMC4NQ.pdf</v>
      </c>
      <c r="C66" t="str">
        <f>Hyperlink("https://www.diodes.com/part/view/UMC4NQ","UMC4NQ")</f>
        <v>UMC4NQ</v>
      </c>
      <c r="D66" t="s">
        <v>102</v>
      </c>
      <c r="E66" t="s">
        <v>103</v>
      </c>
      <c r="F66" t="s">
        <v>16</v>
      </c>
      <c r="G66" t="s">
        <v>17</v>
      </c>
      <c r="H66">
        <v>50</v>
      </c>
      <c r="I66">
        <v>100</v>
      </c>
      <c r="J66">
        <v>290</v>
      </c>
      <c r="K66" t="s">
        <v>104</v>
      </c>
      <c r="L66">
        <v>47</v>
      </c>
      <c r="M66" t="s">
        <v>105</v>
      </c>
    </row>
    <row r="67" spans="1:13">
      <c r="A67" t="s">
        <v>106</v>
      </c>
      <c r="B67" s="2" t="str">
        <f>Hyperlink("https://www.diodes.com/assets/Datasheets/UMC5NQ.pdf")</f>
        <v>https://www.diodes.com/assets/Datasheets/UMC5NQ.pdf</v>
      </c>
      <c r="C67" t="str">
        <f>Hyperlink("https://www.diodes.com/part/view/UMC5NQ","UMC5NQ")</f>
        <v>UMC5NQ</v>
      </c>
      <c r="D67" t="s">
        <v>102</v>
      </c>
      <c r="E67" t="s">
        <v>103</v>
      </c>
      <c r="F67" t="s">
        <v>16</v>
      </c>
      <c r="G67" t="s">
        <v>17</v>
      </c>
      <c r="H67">
        <v>50</v>
      </c>
      <c r="I67">
        <v>100</v>
      </c>
      <c r="J67">
        <v>290</v>
      </c>
      <c r="K67" t="s">
        <v>107</v>
      </c>
      <c r="L67" t="s">
        <v>104</v>
      </c>
      <c r="M67" t="s">
        <v>105</v>
      </c>
    </row>
  </sheetData>
  <autoFilter ref="A1:M67"/>
  <hyperlinks>
    <hyperlink ref="C2" r:id="rId_hyperlink_1" tooltip="ACX114EUQ" display="ACX114EUQ"/>
    <hyperlink ref="C3" r:id="rId_hyperlink_2" tooltip="ACX114YUQ" display="ACX114YUQ"/>
    <hyperlink ref="C4" r:id="rId_hyperlink_3" tooltip="ACX124EUQ" display="ACX124EUQ"/>
    <hyperlink ref="C5" r:id="rId_hyperlink_4" tooltip="ACX143ZUQ" display="ACX143ZUQ"/>
    <hyperlink ref="C6" r:id="rId_hyperlink_5" tooltip="ADA114EUQ" display="ADA114EUQ"/>
    <hyperlink ref="C7" r:id="rId_hyperlink_6" tooltip="ADA114YUQ" display="ADA114YUQ"/>
    <hyperlink ref="C8" r:id="rId_hyperlink_7" tooltip="ADC114EUQ" display="ADC114EUQ"/>
    <hyperlink ref="C9" r:id="rId_hyperlink_8" tooltip="ADC114YUQ" display="ADC114YUQ"/>
    <hyperlink ref="C10" r:id="rId_hyperlink_9" tooltip="ADC124EUQ" display="ADC124EUQ"/>
    <hyperlink ref="C11" r:id="rId_hyperlink_10" tooltip="ADC143TUQ" display="ADC143TUQ"/>
    <hyperlink ref="C12" r:id="rId_hyperlink_11" tooltip="ADC143ZUQ" display="ADC143ZUQ"/>
    <hyperlink ref="C13" r:id="rId_hyperlink_12" tooltip="ADC144EUQ" display="ADC144EUQ"/>
    <hyperlink ref="C14" r:id="rId_hyperlink_13" tooltip="ADTA114ECAQ" display="ADTA114ECAQ"/>
    <hyperlink ref="C15" r:id="rId_hyperlink_14" tooltip="ADTA114EUAQ" display="ADTA114EUAQ"/>
    <hyperlink ref="C16" r:id="rId_hyperlink_15" tooltip="ADTA114YUAQ" display="ADTA114YUAQ"/>
    <hyperlink ref="C17" r:id="rId_hyperlink_16" tooltip="ADTA124ECAQ" display="ADTA124ECAQ"/>
    <hyperlink ref="C18" r:id="rId_hyperlink_17" tooltip="ADTA143ECAQ" display="ADTA143ECAQ"/>
    <hyperlink ref="C19" r:id="rId_hyperlink_18" tooltip="ADTA143XUAQ" display="ADTA143XUAQ"/>
    <hyperlink ref="C20" r:id="rId_hyperlink_19" tooltip="ADTA143ZUAQ" display="ADTA143ZUAQ"/>
    <hyperlink ref="C21" r:id="rId_hyperlink_20" tooltip="ADTA144ECAQ" display="ADTA144ECAQ"/>
    <hyperlink ref="C22" r:id="rId_hyperlink_21" tooltip="ADTA144EUAQ" display="ADTA144EUAQ"/>
    <hyperlink ref="C23" r:id="rId_hyperlink_22" tooltip="ADTA144VCAQ" display="ADTA144VCAQ"/>
    <hyperlink ref="C24" r:id="rId_hyperlink_23" tooltip="ADTA144WCAQ" display="ADTA144WCAQ"/>
    <hyperlink ref="C25" r:id="rId_hyperlink_24" tooltip="ADTC114ECAQ" display="ADTC114ECAQ"/>
    <hyperlink ref="C26" r:id="rId_hyperlink_25" tooltip="ADTC114EUAQ" display="ADTC114EUAQ"/>
    <hyperlink ref="C27" r:id="rId_hyperlink_26" tooltip="ADTC114YUAQ" display="ADTC114YUAQ"/>
    <hyperlink ref="C28" r:id="rId_hyperlink_27" tooltip="ADTC124ECAQ" display="ADTC124ECAQ"/>
    <hyperlink ref="C29" r:id="rId_hyperlink_28" tooltip="ADTC124EUAQ" display="ADTC124EUAQ"/>
    <hyperlink ref="C30" r:id="rId_hyperlink_29" tooltip="ADTC143ECAQ" display="ADTC143ECAQ"/>
    <hyperlink ref="C31" r:id="rId_hyperlink_30" tooltip="ADTC143TCAQ" display="ADTC143TCAQ"/>
    <hyperlink ref="C32" r:id="rId_hyperlink_31" tooltip="ADTC143TUAQ" display="ADTC143TUAQ"/>
    <hyperlink ref="C33" r:id="rId_hyperlink_32" tooltip="ADTC143XUAQ" display="ADTC143XUAQ"/>
    <hyperlink ref="C34" r:id="rId_hyperlink_33" tooltip="ADTC143ZCAQ" display="ADTC143ZCAQ"/>
    <hyperlink ref="C35" r:id="rId_hyperlink_34" tooltip="ADTC143ZUAQ" display="ADTC143ZUAQ"/>
    <hyperlink ref="C36" r:id="rId_hyperlink_35" tooltip="ADTC144ECAQ" display="ADTC144ECAQ"/>
    <hyperlink ref="C37" r:id="rId_hyperlink_36" tooltip="ADTC144EUAQ" display="ADTC144EUAQ"/>
    <hyperlink ref="C38" r:id="rId_hyperlink_37" tooltip="ADTC144VCAQ-13" display="ADTC144VCAQ-13"/>
    <hyperlink ref="C39" r:id="rId_hyperlink_38" tooltip="ADTC144VCAQ-7" display="ADTC144VCAQ-7"/>
    <hyperlink ref="C40" r:id="rId_hyperlink_39" tooltip="ADTC144WCAQ" display="ADTC144WCAQ"/>
    <hyperlink ref="C41" r:id="rId_hyperlink_40" tooltip="DCX114EUQ" display="DCX114EUQ"/>
    <hyperlink ref="C42" r:id="rId_hyperlink_41" tooltip="DCX114YUQ" display="DCX114YUQ"/>
    <hyperlink ref="C43" r:id="rId_hyperlink_42" tooltip="DCX123JUQ" display="DCX123JUQ"/>
    <hyperlink ref="C44" r:id="rId_hyperlink_43" tooltip="DCX124EUQ" display="DCX124EUQ"/>
    <hyperlink ref="C45" r:id="rId_hyperlink_44" tooltip="DCX144EUQ" display="DCX144EUQ"/>
    <hyperlink ref="C46" r:id="rId_hyperlink_45" tooltip="DDA114EUQ" display="DDA114EUQ"/>
    <hyperlink ref="C47" r:id="rId_hyperlink_46" tooltip="DDA114TUQ" display="DDA114TUQ"/>
    <hyperlink ref="C48" r:id="rId_hyperlink_47" tooltip="DDA114YUQ" display="DDA114YUQ"/>
    <hyperlink ref="C49" r:id="rId_hyperlink_48" tooltip="DDA124EUQ" display="DDA124EUQ"/>
    <hyperlink ref="C50" r:id="rId_hyperlink_49" tooltip="DDA143TUQ" display="DDA143TUQ"/>
    <hyperlink ref="C51" r:id="rId_hyperlink_50" tooltip="DDA144EUQ" display="DDA144EUQ"/>
    <hyperlink ref="C52" r:id="rId_hyperlink_51" tooltip="DDC114TUQ" display="DDC114TUQ"/>
    <hyperlink ref="C53" r:id="rId_hyperlink_52" tooltip="DDTA114ECAQ" display="DDTA114ECAQ"/>
    <hyperlink ref="C54" r:id="rId_hyperlink_53" tooltip="DDTA144ECAQ" display="DDTA144ECAQ"/>
    <hyperlink ref="C55" r:id="rId_hyperlink_54" tooltip="DDTC114ECAQ" display="DDTC114ECAQ"/>
    <hyperlink ref="C56" r:id="rId_hyperlink_55" tooltip="DDTC114EUAQ" display="DDTC114EUAQ"/>
    <hyperlink ref="C57" r:id="rId_hyperlink_56" tooltip="DDTC114YCAQ" display="DDTC114YCAQ"/>
    <hyperlink ref="C58" r:id="rId_hyperlink_57" tooltip="DDTC115EUAQ" display="DDTC115EUAQ"/>
    <hyperlink ref="C59" r:id="rId_hyperlink_58" tooltip="DDTC123ECAQ" display="DDTC123ECAQ"/>
    <hyperlink ref="C60" r:id="rId_hyperlink_59" tooltip="DDTC124EUAQ" display="DDTC124EUAQ"/>
    <hyperlink ref="C61" r:id="rId_hyperlink_60" tooltip="DDTC124TEQ" display="DDTC124TEQ"/>
    <hyperlink ref="C62" r:id="rId_hyperlink_61" tooltip="DDTC143TCAQ" display="DDTC143TCAQ"/>
    <hyperlink ref="C63" r:id="rId_hyperlink_62" tooltip="DDTC143ZCAQ" display="DDTC143ZCAQ"/>
    <hyperlink ref="C64" r:id="rId_hyperlink_63" tooltip="DDTC144ECAQ" display="DDTC144ECAQ"/>
    <hyperlink ref="C65" r:id="rId_hyperlink_64" tooltip="DDTC144EUAQ" display="DDTC144EUAQ"/>
    <hyperlink ref="C66" r:id="rId_hyperlink_65" tooltip="UMC4NQ" display="UMC4NQ"/>
    <hyperlink ref="C67" r:id="rId_hyperlink_66" tooltip="UMC5NQ" display="UMC5NQ"/>
    <hyperlink ref="B2" r:id="rId_hyperlink_67" tooltip="https://www.diodes.com/assets/Datasheets/ACX114EUQ.pdf" display="https://www.diodes.com/assets/Datasheets/ACX114EUQ.pdf"/>
    <hyperlink ref="B3" r:id="rId_hyperlink_68" tooltip="https://www.diodes.com/assets/Datasheets/ACX114YUQ.pdf" display="https://www.diodes.com/assets/Datasheets/ACX114YUQ.pdf"/>
    <hyperlink ref="B4" r:id="rId_hyperlink_69" tooltip="https://www.diodes.com/assets/Datasheets/ACX124EUQ.pdf" display="https://www.diodes.com/assets/Datasheets/ACX124EUQ.pdf"/>
    <hyperlink ref="B5" r:id="rId_hyperlink_70" tooltip="https://www.diodes.com/assets/Datasheets/ACX143ZUQ.pdf" display="https://www.diodes.com/assets/Datasheets/ACX143ZUQ.pdf"/>
    <hyperlink ref="B6" r:id="rId_hyperlink_71" tooltip="https://www.diodes.com/assets/Datasheets/ADA114EUQ.pdf" display="https://www.diodes.com/assets/Datasheets/ADA114EUQ.pdf"/>
    <hyperlink ref="B7" r:id="rId_hyperlink_72" tooltip="https://www.diodes.com/assets/Datasheets/ADA114YUQ.pdf" display="https://www.diodes.com/assets/Datasheets/ADA114YUQ.pdf"/>
    <hyperlink ref="B8" r:id="rId_hyperlink_73" tooltip="https://www.diodes.com/assets/Datasheets/ADC114EUQ.pdf" display="https://www.diodes.com/assets/Datasheets/ADC114EUQ.pdf"/>
    <hyperlink ref="B9" r:id="rId_hyperlink_74" tooltip="https://www.diodes.com/assets/Datasheets/ADC114YUQ.pdf" display="https://www.diodes.com/assets/Datasheets/ADC114YUQ.pdf"/>
    <hyperlink ref="B10" r:id="rId_hyperlink_75" tooltip="https://www.diodes.com/assets/Datasheets/ADC124EUQ.pdf" display="https://www.diodes.com/assets/Datasheets/ADC124EUQ.pdf"/>
    <hyperlink ref="B11" r:id="rId_hyperlink_76" tooltip="https://www.diodes.com/assets/Datasheets/ADC143TUQ.pdf" display="https://www.diodes.com/assets/Datasheets/ADC143TUQ.pdf"/>
    <hyperlink ref="B12" r:id="rId_hyperlink_77" tooltip="https://www.diodes.com/assets/Datasheets/ADC143ZUQ.pdf" display="https://www.diodes.com/assets/Datasheets/ADC143ZUQ.pdf"/>
    <hyperlink ref="B13" r:id="rId_hyperlink_78" tooltip="https://www.diodes.com/assets/Datasheets/ADC144EUQ.pdf" display="https://www.diodes.com/assets/Datasheets/ADC144EUQ.pdf"/>
    <hyperlink ref="B14" r:id="rId_hyperlink_79" tooltip="https://www.diodes.com/assets/Datasheets/ADTA114ECAQ.pdf" display="https://www.diodes.com/assets/Datasheets/ADTA114ECAQ.pdf"/>
    <hyperlink ref="B15" r:id="rId_hyperlink_80" tooltip="https://www.diodes.com/assets/Datasheets/ADTA114EUAQ.pdf" display="https://www.diodes.com/assets/Datasheets/ADTA114EUAQ.pdf"/>
    <hyperlink ref="B16" r:id="rId_hyperlink_81" tooltip="https://www.diodes.com/assets/Datasheets/ADTA114YUAQ.pdf" display="https://www.diodes.com/assets/Datasheets/ADTA114YUAQ.pdf"/>
    <hyperlink ref="B17" r:id="rId_hyperlink_82" tooltip="https://www.diodes.com/assets/Datasheets/ADTA124ECAQ.pdf" display="https://www.diodes.com/assets/Datasheets/ADTA124ECAQ.pdf"/>
    <hyperlink ref="B18" r:id="rId_hyperlink_83" tooltip="https://www.diodes.com/assets/Datasheets/ADTA143ECAQ.pdf" display="https://www.diodes.com/assets/Datasheets/ADTA143ECAQ.pdf"/>
    <hyperlink ref="B19" r:id="rId_hyperlink_84" tooltip="https://www.diodes.com/assets/Datasheets/ADTA143XUAQ.pdf" display="https://www.diodes.com/assets/Datasheets/ADTA143XUAQ.pdf"/>
    <hyperlink ref="B20" r:id="rId_hyperlink_85" tooltip="https://www.diodes.com/assets/Datasheets/ADTA143ZUAQ.pdf" display="https://www.diodes.com/assets/Datasheets/ADTA143ZUAQ.pdf"/>
    <hyperlink ref="B21" r:id="rId_hyperlink_86" tooltip="https://www.diodes.com/assets/Datasheets/ADTA144ECAQ.pdf" display="https://www.diodes.com/assets/Datasheets/ADTA144ECAQ.pdf"/>
    <hyperlink ref="B22" r:id="rId_hyperlink_87" tooltip="https://www.diodes.com/assets/Datasheets/ADTA144EUAQ.pdf" display="https://www.diodes.com/assets/Datasheets/ADTA144EUAQ.pdf"/>
    <hyperlink ref="B23" r:id="rId_hyperlink_88" tooltip="https://www.diodes.com/assets/Datasheets/ADTA144VCAQ.pdf" display="https://www.diodes.com/assets/Datasheets/ADTA144VCAQ.pdf"/>
    <hyperlink ref="B24" r:id="rId_hyperlink_89" tooltip="https://www.diodes.com/assets/Datasheets/ADTA144WCAQ.pdf" display="https://www.diodes.com/assets/Datasheets/ADTA144WCAQ.pdf"/>
    <hyperlink ref="B25" r:id="rId_hyperlink_90" tooltip="https://www.diodes.com/assets/Datasheets/ADTC114ECAQ.pdf" display="https://www.diodes.com/assets/Datasheets/ADTC114ECAQ.pdf"/>
    <hyperlink ref="B26" r:id="rId_hyperlink_91" tooltip="https://www.diodes.com/assets/Datasheets/ADTC114EUAQ.pdf" display="https://www.diodes.com/assets/Datasheets/ADTC114EUAQ.pdf"/>
    <hyperlink ref="B27" r:id="rId_hyperlink_92" tooltip="https://www.diodes.com/assets/Datasheets/ADTC114YUAQ.pdf" display="https://www.diodes.com/assets/Datasheets/ADTC114YUAQ.pdf"/>
    <hyperlink ref="B28" r:id="rId_hyperlink_93" tooltip="https://www.diodes.com/assets/Datasheets/ADTC124ECAQ.pdf" display="https://www.diodes.com/assets/Datasheets/ADTC124ECAQ.pdf"/>
    <hyperlink ref="B29" r:id="rId_hyperlink_94" tooltip="https://www.diodes.com/assets/Datasheets/ADTC124EUAQ.pdf" display="https://www.diodes.com/assets/Datasheets/ADTC124EUAQ.pdf"/>
    <hyperlink ref="B30" r:id="rId_hyperlink_95" tooltip="https://www.diodes.com/assets/Datasheets/ADTC143ECAQ.pdf" display="https://www.diodes.com/assets/Datasheets/ADTC143ECAQ.pdf"/>
    <hyperlink ref="B31" r:id="rId_hyperlink_96" tooltip="https://www.diodes.com/assets/Datasheets/ADTC143TCAQ.pdf" display="https://www.diodes.com/assets/Datasheets/ADTC143TCAQ.pdf"/>
    <hyperlink ref="B32" r:id="rId_hyperlink_97" tooltip="https://www.diodes.com/assets/Datasheets/ADTC143TUAQ.pdf" display="https://www.diodes.com/assets/Datasheets/ADTC143TUAQ.pdf"/>
    <hyperlink ref="B33" r:id="rId_hyperlink_98" tooltip="https://www.diodes.com/assets/Datasheets/ADTC143XUAQ.pdf" display="https://www.diodes.com/assets/Datasheets/ADTC143XUAQ.pdf"/>
    <hyperlink ref="B34" r:id="rId_hyperlink_99" tooltip="https://www.diodes.com/assets/Datasheets/ADTC143ZCAQ.pdf" display="https://www.diodes.com/assets/Datasheets/ADTC143ZCAQ.pdf"/>
    <hyperlink ref="B35" r:id="rId_hyperlink_100" tooltip="https://www.diodes.com/assets/Datasheets/ADTC143ZUAQ.pdf" display="https://www.diodes.com/assets/Datasheets/ADTC143ZUAQ.pdf"/>
    <hyperlink ref="B36" r:id="rId_hyperlink_101" tooltip="https://www.diodes.com/assets/Datasheets/ADTC144ECAQ.pdf" display="https://www.diodes.com/assets/Datasheets/ADTC144ECAQ.pdf"/>
    <hyperlink ref="B37" r:id="rId_hyperlink_102" tooltip="https://www.diodes.com/assets/Datasheets/ADTC144EUAQ.pdf" display="https://www.diodes.com/assets/Datasheets/ADTC144EUAQ.pdf"/>
    <hyperlink ref="B38" r:id="rId_hyperlink_103" tooltip="https://www.diodes.com/assets/Datasheets/ADTC144VCAQ.pdf" display="https://www.diodes.com/assets/Datasheets/ADTC144VCAQ.pdf"/>
    <hyperlink ref="B39" r:id="rId_hyperlink_104" tooltip="https://www.diodes.com/assets/Datasheets/ADTC144VCAQ.pdf" display="https://www.diodes.com/assets/Datasheets/ADTC144VCAQ.pdf"/>
    <hyperlink ref="B40" r:id="rId_hyperlink_105" tooltip="https://www.diodes.com/assets/Datasheets/ADTC144WCAQ.pdf" display="https://www.diodes.com/assets/Datasheets/ADTC144WCAQ.pdf"/>
    <hyperlink ref="B41" r:id="rId_hyperlink_106" tooltip="https://www.diodes.com/assets/Datasheets/DCX_XXXX_U.pdf" display="https://www.diodes.com/assets/Datasheets/DCX_XXXX_U.pdf"/>
    <hyperlink ref="B42" r:id="rId_hyperlink_107" tooltip="https://www.diodes.com/assets/Datasheets/DCX_XXXX_U.pdf" display="https://www.diodes.com/assets/Datasheets/DCX_XXXX_U.pdf"/>
    <hyperlink ref="B43" r:id="rId_hyperlink_108" tooltip="https://www.diodes.com/assets/Datasheets/DCX_XXXX_U.pdf" display="https://www.diodes.com/assets/Datasheets/DCX_XXXX_U.pdf"/>
    <hyperlink ref="B44" r:id="rId_hyperlink_109" tooltip="https://www.diodes.com/assets/Datasheets/DCX_XXXX_U.pdf" display="https://www.diodes.com/assets/Datasheets/DCX_XXXX_U.pdf"/>
    <hyperlink ref="B45" r:id="rId_hyperlink_110" tooltip="https://www.diodes.com/assets/Datasheets/DCX_XXXX_U.pdf" display="https://www.diodes.com/assets/Datasheets/DCX_XXXX_U.pdf"/>
    <hyperlink ref="B46" r:id="rId_hyperlink_111" tooltip="https://www.diodes.com/assets/Datasheets/DDA_XXXX_U.pdf" display="https://www.diodes.com/assets/Datasheets/DDA_XXXX_U.pdf"/>
    <hyperlink ref="B47" r:id="rId_hyperlink_112" tooltip="https://www.diodes.com/assets/Datasheets/DDA_XXXX_U.pdf" display="https://www.diodes.com/assets/Datasheets/DDA_XXXX_U.pdf"/>
    <hyperlink ref="B48" r:id="rId_hyperlink_113" tooltip="https://www.diodes.com/assets/Datasheets/DDA_XXXX_U.pdf" display="https://www.diodes.com/assets/Datasheets/DDA_XXXX_U.pdf"/>
    <hyperlink ref="B49" r:id="rId_hyperlink_114" tooltip="https://www.diodes.com/assets/Datasheets/products_inactive_data/ds30363.pdf" display="https://www.diodes.com/assets/Datasheets/products_inactive_data/ds30363.pdf"/>
    <hyperlink ref="B50" r:id="rId_hyperlink_115" tooltip="https://www.diodes.com/assets/Datasheets/DDA_XXXX_U.pdf" display="https://www.diodes.com/assets/Datasheets/DDA_XXXX_U.pdf"/>
    <hyperlink ref="B51" r:id="rId_hyperlink_116" tooltip="https://www.diodes.com/assets/Datasheets/DDA_XXXX_U.pdf" display="https://www.diodes.com/assets/Datasheets/DDA_XXXX_U.pdf"/>
    <hyperlink ref="B52" r:id="rId_hyperlink_117" tooltip="https://www.diodes.com/assets/Datasheets/DDC_XXXX_U.pdf" display="https://www.diodes.com/assets/Datasheets/DDC_XXXX_U.pdf"/>
    <hyperlink ref="B53" r:id="rId_hyperlink_118" tooltip="https://www.diodes.com/assets/Datasheets/ds30333.pdf" display="https://www.diodes.com/assets/Datasheets/ds30333.pdf"/>
    <hyperlink ref="B54" r:id="rId_hyperlink_119" tooltip="https://www.diodes.com/assets/Datasheets/ds30333.pdf" display="https://www.diodes.com/assets/Datasheets/ds30333.pdf"/>
    <hyperlink ref="B55" r:id="rId_hyperlink_120" tooltip="https://www.diodes.com/assets/Datasheets/ds30329.pdf" display="https://www.diodes.com/assets/Datasheets/ds30329.pdf"/>
    <hyperlink ref="B56" r:id="rId_hyperlink_121" tooltip="https://www.diodes.com/assets/Datasheets/ds30321.pdf" display="https://www.diodes.com/assets/Datasheets/ds30321.pdf"/>
    <hyperlink ref="B57" r:id="rId_hyperlink_122" tooltip="https://www.diodes.com/assets/Datasheets/ds30330.pdf" display="https://www.diodes.com/assets/Datasheets/ds30330.pdf"/>
    <hyperlink ref="B58" r:id="rId_hyperlink_123" tooltip="https://www.diodes.com/assets/Datasheets/ds30321.pdf" display="https://www.diodes.com/assets/Datasheets/ds30321.pdf"/>
    <hyperlink ref="B59" r:id="rId_hyperlink_124" tooltip="https://www.diodes.com/assets/Datasheets/ds30329.pdf" display="https://www.diodes.com/assets/Datasheets/ds30329.pdf"/>
    <hyperlink ref="B60" r:id="rId_hyperlink_125" tooltip="https://www.diodes.com/assets/Datasheets/ds30321.pdf" display="https://www.diodes.com/assets/Datasheets/ds30321.pdf"/>
    <hyperlink ref="B61" r:id="rId_hyperlink_126" tooltip="https://www.diodes.com/assets/Datasheets/DDTC_R1-ONLY_SERIES_E.pdf" display="https://www.diodes.com/assets/Datasheets/DDTC_R1-ONLY_SERIES_E.pdf"/>
    <hyperlink ref="B62" r:id="rId_hyperlink_127" tooltip="https://www.diodes.com/assets/Datasheets/DDTC_R1-ONLY_SERIES_CA.pdf" display="https://www.diodes.com/assets/Datasheets/DDTC_R1-ONLY_SERIES_CA.pdf"/>
    <hyperlink ref="B63" r:id="rId_hyperlink_128" tooltip="https://www.diodes.com/assets/Datasheets/ds30330.pdf" display="https://www.diodes.com/assets/Datasheets/ds30330.pdf"/>
    <hyperlink ref="B64" r:id="rId_hyperlink_129" tooltip="https://www.diodes.com/assets/Datasheets/ds30329.pdf" display="https://www.diodes.com/assets/Datasheets/ds30329.pdf"/>
    <hyperlink ref="B65" r:id="rId_hyperlink_130" tooltip="https://www.diodes.com/assets/Datasheets/ds30321.pdf" display="https://www.diodes.com/assets/Datasheets/ds30321.pdf"/>
    <hyperlink ref="B66" r:id="rId_hyperlink_131" tooltip="https://www.diodes.com/assets/Datasheets/UMC4NQ.pdf" display="https://www.diodes.com/assets/Datasheets/UMC4NQ.pdf"/>
    <hyperlink ref="B67" r:id="rId_hyperlink_132" tooltip="https://www.diodes.com/assets/Datasheets/UMC5NQ.pdf" display="https://www.diodes.com/assets/Datasheets/UMC5N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2024-06-27T19:45:01-05:00</dcterms:created>
  <dcterms:modified xsi:type="dcterms:W3CDTF">2024-06-27T19:45:01-05:00</dcterms:modified>
  <dc:title>Untitled Spreadsheet</dc:title>
  <dc:description/>
  <dc:subject/>
  <cp:keywords/>
  <cp:category/>
</cp:coreProperties>
</file>