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'Worksheet'!$A$1:$R$39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<sst xmlns="http://schemas.openxmlformats.org/spreadsheetml/2006/main" uniqueCount="122">
  <si>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</si>
  <si>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</si>
  <si>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</si>
  <si>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</si>
  <si>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</si>
  <si>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</si>
  <si>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</si>
  <si>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ReferenceVoltage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</si>
  <si>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Tolerance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</si>
  <si>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</si>
  <si>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Sink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</si>
  <si>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Cathode Current for Regulation Typ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</si>
  <si>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Temperature Coefficient (ppm/°C)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</si>
  <si>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Supply Rejection Ratio (dB)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</si>
  <si>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Slope Resistance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</si>
  <si>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Noise Voltage (µV/Hz)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</si>
  <si>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</si>
  <si>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t>Packages</t>
  </si>
  <si>
    <t>AN431</t>
  </si>
  <si>
    <t>2.5 ADJUSTABLE  SHUNT REGULATOR in SOT23</t>
  </si>
  <si>
    <t>Shunt regulator</t>
  </si>
  <si>
    <t>Standard</t>
  </si>
  <si>
    <t>No</t>
  </si>
  <si>
    <t>0.5, 1</t>
  </si>
  <si>
    <t>-40~125</t>
  </si>
  <si>
    <t>SOT23</t>
  </si>
  <si>
    <t>AP431S/AP431SH</t>
  </si>
  <si>
    <t>Low Knee Current 2.5/2.495V Adjustable Shunt Regulator</t>
  </si>
  <si>
    <t>2.5, 2.495</t>
  </si>
  <si>
    <t>SOT23, SOT89, TO92</t>
  </si>
  <si>
    <t>AS431</t>
  </si>
  <si>
    <t>2.5 ADJUSTABLE  SHUNT REGULATORS</t>
  </si>
  <si>
    <t>SOT23, SOT25, SOT89, TO92</t>
  </si>
  <si>
    <t>AS431H</t>
  </si>
  <si>
    <t>2.495 ADJUSTABLE  SHUNT REGULATORS</t>
  </si>
  <si>
    <t>SOT23, TO92</t>
  </si>
  <si>
    <t>AZ431-A</t>
  </si>
  <si>
    <t>ADJUSTABLE PRECISION SHUNT REGULATORS</t>
  </si>
  <si>
    <t>0.8, 0.4</t>
  </si>
  <si>
    <t>AZ431L</t>
  </si>
  <si>
    <t>1.24V adjustable  Shunt Regulator</t>
  </si>
  <si>
    <t>1, 0.5</t>
  </si>
  <si>
    <t>AZ9431Q</t>
  </si>
  <si>
    <t>AUTOMOTIVE COMPLIANT 1.24V ADJUSTABLE PRECISION SHUNT REGULATOR</t>
  </si>
  <si>
    <t>Shunt reference</t>
  </si>
  <si>
    <t>Automotive</t>
  </si>
  <si>
    <t>Yes</t>
  </si>
  <si>
    <t>LM4040</t>
  </si>
  <si>
    <t>PRECISION MICROPOWER SHUNT VOLTAGE REFERENCE</t>
  </si>
  <si>
    <t>2.5, 3.0, 3,3, 4.096, 5.0</t>
  </si>
  <si>
    <t>1, 0.5, 0.2</t>
  </si>
  <si>
    <t>45, 47, 50, 54</t>
  </si>
  <si>
    <t>0.9, 1.0, 1.1</t>
  </si>
  <si>
    <t>35, 64, 80</t>
  </si>
  <si>
    <t>LM4040Q</t>
  </si>
  <si>
    <t>AUTOMOTIVE GRADE PRECISION MICROPOWER SHUNT VOLTAGE REFERENCES</t>
  </si>
  <si>
    <t>15, 20</t>
  </si>
  <si>
    <t>LM4041</t>
  </si>
  <si>
    <t>1.225V shunt reference</t>
  </si>
  <si>
    <t>SOT23, SOT353</t>
  </si>
  <si>
    <t>LM4041-ADJ</t>
  </si>
  <si>
    <t>Adjustable 1.2V shunt reference</t>
  </si>
  <si>
    <t>LM4041Q</t>
  </si>
  <si>
    <t>Automotive-compliant Adjustable 1.225V shunt reference</t>
  </si>
  <si>
    <t>0, 20</t>
  </si>
  <si>
    <t>0, 0.6</t>
  </si>
  <si>
    <t>LM4041Q-ADJ</t>
  </si>
  <si>
    <t>Automotive-compliant Adjustable 1.2V shunt reference</t>
  </si>
  <si>
    <t>TLV431</t>
  </si>
  <si>
    <t>1.24V Precision SHUNT REGULATOR</t>
  </si>
  <si>
    <t>1,0.5,0.2</t>
  </si>
  <si>
    <t>SOT23, SOT25, SOT363</t>
  </si>
  <si>
    <t>TLV431Q</t>
  </si>
  <si>
    <t>Automotive-compliant 1.24V precision Shunt Regulator</t>
  </si>
  <si>
    <t>SOT23, SOT25</t>
  </si>
  <si>
    <t>ZHT431</t>
  </si>
  <si>
    <t>LOW Knee CURRENT 2.5 ADJUSTABLE  SHUNT REGULATOR</t>
  </si>
  <si>
    <t>2, 1, 0.5</t>
  </si>
  <si>
    <t>-55~125</t>
  </si>
  <si>
    <t>ZR285-2.5</t>
  </si>
  <si>
    <t>2.5V Low Knee Current voltage reference</t>
  </si>
  <si>
    <t>-40~85</t>
  </si>
  <si>
    <t>SOT23 (Type DN)</t>
  </si>
  <si>
    <t>ZR431</t>
  </si>
  <si>
    <t>SOT223, SOT23</t>
  </si>
  <si>
    <t>ZR431L</t>
  </si>
  <si>
    <t>2.5, 1</t>
  </si>
  <si>
    <t>ZRB500</t>
  </si>
  <si>
    <t>5.0V Low Knee Current voltage reference</t>
  </si>
  <si>
    <t>2, 1</t>
  </si>
  <si>
    <t>ZRC250</t>
  </si>
  <si>
    <t>ZRC330</t>
  </si>
  <si>
    <t>3.3V Low Knee Current voltage reference</t>
  </si>
  <si>
    <t>ZRC330Q</t>
  </si>
  <si>
    <t>3.3V automotive-compliant Low Knee Current voltage reference</t>
  </si>
  <si>
    <t>ZRC400</t>
  </si>
  <si>
    <t>4.096 VOLT LOW KNEE CURRENT Shunt VOLTAGE REFERENCE</t>
  </si>
  <si>
    <t>ZRC500</t>
  </si>
  <si>
    <t>5.0 VOLT LOW KNEE CURRENT Shunt VOLTAGE REFERENCE</t>
  </si>
  <si>
    <t>ZRT025</t>
  </si>
  <si>
    <t>Low temperature-coefficient shunt refernce</t>
  </si>
  <si>
    <t>SOT223</t>
  </si>
  <si>
    <t>ZRT040</t>
  </si>
  <si>
    <t>ZRT050</t>
  </si>
  <si>
    <t>ZTL431AQ</t>
  </si>
  <si>
    <t>AUTOMOTIVE COMPLIANT ADJUSTABLE 2.5V SHUNT REGULATOR</t>
  </si>
  <si>
    <t>ZTL431BQ</t>
  </si>
  <si>
    <t>ZTL432AQ</t>
  </si>
  <si>
    <t>ZTL432BQ</t>
  </si>
  <si>
    <t>ZTLV431</t>
  </si>
  <si>
    <t>1.24V shunt regulator</t>
  </si>
  <si>
    <t>ZXRD060</t>
  </si>
  <si>
    <t>0.6V Dual adjustable shunt regulator</t>
  </si>
  <si>
    <t>U-DFN2626-10</t>
  </si>
  <si>
    <t>ZXRE125</t>
  </si>
  <si>
    <t>Low knee current 1.22V shunt reference</t>
  </si>
  <si>
    <t>ZXRE160</t>
  </si>
  <si>
    <t>0.6V adjustable  shunt regulator</t>
  </si>
  <si>
    <t>SOT25, SOT353, TSOT25</t>
  </si>
  <si>
    <t>ZXRE330</t>
  </si>
  <si>
    <t>Extremely low knee current 3.3V shunt reference</t>
  </si>
  <si>
    <t>ZXRE4041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</si>
</sst>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N431.pdf" TargetMode="External"/><Relationship Id="rId_hyperlink_2" Type="http://schemas.openxmlformats.org/officeDocument/2006/relationships/hyperlink" Target="https://www.diodes.com/part/view/AN431" TargetMode="External"/><Relationship Id="rId_hyperlink_3" Type="http://schemas.openxmlformats.org/officeDocument/2006/relationships/hyperlink" Target="https://www.diodes.com/assets/Datasheets/AP431S_AP431SH.pdf" TargetMode="External"/><Relationship Id="rId_hyperlink_4" Type="http://schemas.openxmlformats.org/officeDocument/2006/relationships/hyperlink" Target="https://www.diodes.com/part/view/AP431S%2FAP431SH" TargetMode="External"/><Relationship Id="rId_hyperlink_5" Type="http://schemas.openxmlformats.org/officeDocument/2006/relationships/hyperlink" Target="https://www.diodes.com/assets/Datasheets/AS431.pdf" TargetMode="External"/><Relationship Id="rId_hyperlink_6" Type="http://schemas.openxmlformats.org/officeDocument/2006/relationships/hyperlink" Target="https://www.diodes.com/part/view/AS431" TargetMode="External"/><Relationship Id="rId_hyperlink_7" Type="http://schemas.openxmlformats.org/officeDocument/2006/relationships/hyperlink" Target="https://www.diodes.com/assets/Datasheets/AS431H.pdf" TargetMode="External"/><Relationship Id="rId_hyperlink_8" Type="http://schemas.openxmlformats.org/officeDocument/2006/relationships/hyperlink" Target="https://www.diodes.com/part/view/AS431H" TargetMode="External"/><Relationship Id="rId_hyperlink_9" Type="http://schemas.openxmlformats.org/officeDocument/2006/relationships/hyperlink" Target="https://www.diodes.com/assets/Datasheets/AZ431A.pdf" TargetMode="External"/><Relationship Id="rId_hyperlink_10" Type="http://schemas.openxmlformats.org/officeDocument/2006/relationships/hyperlink" Target="https://www.diodes.com/part/view/AZ431-A" TargetMode="External"/><Relationship Id="rId_hyperlink_11" Type="http://schemas.openxmlformats.org/officeDocument/2006/relationships/hyperlink" Target="https://www.diodes.com/assets/Datasheets/AZ431L.pdf" TargetMode="External"/><Relationship Id="rId_hyperlink_12" Type="http://schemas.openxmlformats.org/officeDocument/2006/relationships/hyperlink" Target="https://www.diodes.com/part/view/AZ431L" TargetMode="External"/><Relationship Id="rId_hyperlink_13" Type="http://schemas.openxmlformats.org/officeDocument/2006/relationships/hyperlink" Target="https://www.diodes.com/assets/Datasheets/AZ9431Q.pdf" TargetMode="External"/><Relationship Id="rId_hyperlink_14" Type="http://schemas.openxmlformats.org/officeDocument/2006/relationships/hyperlink" Target="https://www.diodes.com/part/view/AZ9431Q" TargetMode="External"/><Relationship Id="rId_hyperlink_15" Type="http://schemas.openxmlformats.org/officeDocument/2006/relationships/hyperlink" Target="https://www.diodes.com/assets/Datasheets/LM4040.pdf" TargetMode="External"/><Relationship Id="rId_hyperlink_16" Type="http://schemas.openxmlformats.org/officeDocument/2006/relationships/hyperlink" Target="https://www.diodes.com/part/view/LM4040" TargetMode="External"/><Relationship Id="rId_hyperlink_17" Type="http://schemas.openxmlformats.org/officeDocument/2006/relationships/hyperlink" Target="https://www.diodes.com/assets/Datasheets/LM4040Q.pdf" TargetMode="External"/><Relationship Id="rId_hyperlink_18" Type="http://schemas.openxmlformats.org/officeDocument/2006/relationships/hyperlink" Target="https://www.diodes.com/part/view/LM4040Q" TargetMode="External"/><Relationship Id="rId_hyperlink_19" Type="http://schemas.openxmlformats.org/officeDocument/2006/relationships/hyperlink" Target="https://www.diodes.com/assets/Datasheets/LM4041.pdf" TargetMode="External"/><Relationship Id="rId_hyperlink_20" Type="http://schemas.openxmlformats.org/officeDocument/2006/relationships/hyperlink" Target="https://www.diodes.com/part/view/LM4041" TargetMode="External"/><Relationship Id="rId_hyperlink_21" Type="http://schemas.openxmlformats.org/officeDocument/2006/relationships/hyperlink" Target="https://www.diodes.com/assets/Datasheets/LM4041.pdf" TargetMode="External"/><Relationship Id="rId_hyperlink_22" Type="http://schemas.openxmlformats.org/officeDocument/2006/relationships/hyperlink" Target="https://www.diodes.com/part/view/LM4041-ADJ" TargetMode="External"/><Relationship Id="rId_hyperlink_23" Type="http://schemas.openxmlformats.org/officeDocument/2006/relationships/hyperlink" Target="https://www.diodes.com/assets/Datasheets/LM4041Q.pdf" TargetMode="External"/><Relationship Id="rId_hyperlink_24" Type="http://schemas.openxmlformats.org/officeDocument/2006/relationships/hyperlink" Target="https://www.diodes.com/part/view/LM4041Q" TargetMode="External"/><Relationship Id="rId_hyperlink_25" Type="http://schemas.openxmlformats.org/officeDocument/2006/relationships/hyperlink" Target="https://www.diodes.com/assets/Datasheets/LM4041Q.pdf" TargetMode="External"/><Relationship Id="rId_hyperlink_26" Type="http://schemas.openxmlformats.org/officeDocument/2006/relationships/hyperlink" Target="https://www.diodes.com/part/view/LM4041Q-ADJ" TargetMode="External"/><Relationship Id="rId_hyperlink_27" Type="http://schemas.openxmlformats.org/officeDocument/2006/relationships/hyperlink" Target="https://www.diodes.com/assets/Datasheets/TLV431.pdf" TargetMode="External"/><Relationship Id="rId_hyperlink_28" Type="http://schemas.openxmlformats.org/officeDocument/2006/relationships/hyperlink" Target="https://www.diodes.com/part/view/TLV431" TargetMode="External"/><Relationship Id="rId_hyperlink_29" Type="http://schemas.openxmlformats.org/officeDocument/2006/relationships/hyperlink" Target="https://www.diodes.com/assets/Datasheets/TLV431Q.pdf" TargetMode="External"/><Relationship Id="rId_hyperlink_30" Type="http://schemas.openxmlformats.org/officeDocument/2006/relationships/hyperlink" Target="https://www.diodes.com/part/view/TLV431Q" TargetMode="External"/><Relationship Id="rId_hyperlink_31" Type="http://schemas.openxmlformats.org/officeDocument/2006/relationships/hyperlink" Target="https://www.diodes.com/assets/Datasheets/ZHT431.pdf" TargetMode="External"/><Relationship Id="rId_hyperlink_32" Type="http://schemas.openxmlformats.org/officeDocument/2006/relationships/hyperlink" Target="https://www.diodes.com/part/view/ZHT431" TargetMode="External"/><Relationship Id="rId_hyperlink_33" Type="http://schemas.openxmlformats.org/officeDocument/2006/relationships/hyperlink" Target="https://www.diodes.com/assets/Datasheets/ZR285.pdf" TargetMode="External"/><Relationship Id="rId_hyperlink_34" Type="http://schemas.openxmlformats.org/officeDocument/2006/relationships/hyperlink" Target="https://www.diodes.com/part/view/ZR285-2.5" TargetMode="External"/><Relationship Id="rId_hyperlink_35" Type="http://schemas.openxmlformats.org/officeDocument/2006/relationships/hyperlink" Target="https://www.diodes.com/assets/Datasheets/ZR431.pdf" TargetMode="External"/><Relationship Id="rId_hyperlink_36" Type="http://schemas.openxmlformats.org/officeDocument/2006/relationships/hyperlink" Target="https://www.diodes.com/part/view/ZR431" TargetMode="External"/><Relationship Id="rId_hyperlink_37" Type="http://schemas.openxmlformats.org/officeDocument/2006/relationships/hyperlink" Target="https://www.diodes.com/assets/Datasheets/ZR431L.pdf" TargetMode="External"/><Relationship Id="rId_hyperlink_38" Type="http://schemas.openxmlformats.org/officeDocument/2006/relationships/hyperlink" Target="https://www.diodes.com/part/view/ZR431L" TargetMode="External"/><Relationship Id="rId_hyperlink_39" Type="http://schemas.openxmlformats.org/officeDocument/2006/relationships/hyperlink" Target="https://www.diodes.com/assets/Datasheets/ZRB500.pdf" TargetMode="External"/><Relationship Id="rId_hyperlink_40" Type="http://schemas.openxmlformats.org/officeDocument/2006/relationships/hyperlink" Target="https://www.diodes.com/part/view/ZRB500" TargetMode="External"/><Relationship Id="rId_hyperlink_41" Type="http://schemas.openxmlformats.org/officeDocument/2006/relationships/hyperlink" Target="https://www.diodes.com/assets/Datasheets/ZRC250.pdf" TargetMode="External"/><Relationship Id="rId_hyperlink_42" Type="http://schemas.openxmlformats.org/officeDocument/2006/relationships/hyperlink" Target="https://www.diodes.com/part/view/ZRC250" TargetMode="External"/><Relationship Id="rId_hyperlink_43" Type="http://schemas.openxmlformats.org/officeDocument/2006/relationships/hyperlink" Target="https://www.diodes.com/assets/Datasheets/ZRC330.pdf" TargetMode="External"/><Relationship Id="rId_hyperlink_44" Type="http://schemas.openxmlformats.org/officeDocument/2006/relationships/hyperlink" Target="https://www.diodes.com/part/view/ZRC330" TargetMode="External"/><Relationship Id="rId_hyperlink_45" Type="http://schemas.openxmlformats.org/officeDocument/2006/relationships/hyperlink" Target="https://www.diodes.com/assets/Datasheets/ZRC330Q.pdf" TargetMode="External"/><Relationship Id="rId_hyperlink_46" Type="http://schemas.openxmlformats.org/officeDocument/2006/relationships/hyperlink" Target="https://www.diodes.com/part/view/ZRC330Q" TargetMode="External"/><Relationship Id="rId_hyperlink_47" Type="http://schemas.openxmlformats.org/officeDocument/2006/relationships/hyperlink" Target="https://www.diodes.com/assets/Datasheets/ZRC400.pdf" TargetMode="External"/><Relationship Id="rId_hyperlink_48" Type="http://schemas.openxmlformats.org/officeDocument/2006/relationships/hyperlink" Target="https://www.diodes.com/part/view/ZRC400" TargetMode="External"/><Relationship Id="rId_hyperlink_49" Type="http://schemas.openxmlformats.org/officeDocument/2006/relationships/hyperlink" Target="https://www.diodes.com/assets/Datasheets/ZRC500.pdf" TargetMode="External"/><Relationship Id="rId_hyperlink_50" Type="http://schemas.openxmlformats.org/officeDocument/2006/relationships/hyperlink" Target="https://www.diodes.com/part/view/ZRC500" TargetMode="External"/><Relationship Id="rId_hyperlink_51" Type="http://schemas.openxmlformats.org/officeDocument/2006/relationships/hyperlink" Target="https://www.diodes.com/assets/Datasheets/ZRT025.pdf" TargetMode="External"/><Relationship Id="rId_hyperlink_52" Type="http://schemas.openxmlformats.org/officeDocument/2006/relationships/hyperlink" Target="https://www.diodes.com/part/view/ZRT025" TargetMode="External"/><Relationship Id="rId_hyperlink_53" Type="http://schemas.openxmlformats.org/officeDocument/2006/relationships/hyperlink" Target="https://www.diodes.com/assets/Datasheets/ZRT040.pdf" TargetMode="External"/><Relationship Id="rId_hyperlink_54" Type="http://schemas.openxmlformats.org/officeDocument/2006/relationships/hyperlink" Target="https://www.diodes.com/part/view/ZRT040" TargetMode="External"/><Relationship Id="rId_hyperlink_55" Type="http://schemas.openxmlformats.org/officeDocument/2006/relationships/hyperlink" Target="https://www.diodes.com/assets/Datasheets/ZRT050.pdf" TargetMode="External"/><Relationship Id="rId_hyperlink_56" Type="http://schemas.openxmlformats.org/officeDocument/2006/relationships/hyperlink" Target="https://www.diodes.com/part/view/ZRT050" TargetMode="External"/><Relationship Id="rId_hyperlink_57" Type="http://schemas.openxmlformats.org/officeDocument/2006/relationships/hyperlink" Target="https://www.diodes.com/assets/Datasheets/ZTL431AQ_ZTL431BQ_ZTL432AQ_ZTL432BQ.pdf" TargetMode="External"/><Relationship Id="rId_hyperlink_58" Type="http://schemas.openxmlformats.org/officeDocument/2006/relationships/hyperlink" Target="https://www.diodes.com/part/view/ZTL431AQ" TargetMode="External"/><Relationship Id="rId_hyperlink_59" Type="http://schemas.openxmlformats.org/officeDocument/2006/relationships/hyperlink" Target="https://www.diodes.com/assets/Datasheets/ZTL431AQ_ZTL431BQ_ZTL432AQ_ZTL432BQ.pdf" TargetMode="External"/><Relationship Id="rId_hyperlink_60" Type="http://schemas.openxmlformats.org/officeDocument/2006/relationships/hyperlink" Target="https://www.diodes.com/part/view/ZTL431BQ" TargetMode="External"/><Relationship Id="rId_hyperlink_61" Type="http://schemas.openxmlformats.org/officeDocument/2006/relationships/hyperlink" Target="https://www.diodes.com/assets/Datasheets/ZTL431AQ_ZTL431BQ_ZTL432AQ_ZTL432BQ.pdf" TargetMode="External"/><Relationship Id="rId_hyperlink_62" Type="http://schemas.openxmlformats.org/officeDocument/2006/relationships/hyperlink" Target="https://www.diodes.com/part/view/ZTL432AQ" TargetMode="External"/><Relationship Id="rId_hyperlink_63" Type="http://schemas.openxmlformats.org/officeDocument/2006/relationships/hyperlink" Target="https://www.diodes.com/assets/Datasheets/ZTL431AQ_ZTL431BQ_ZTL432AQ_ZTL432BQ.pdf" TargetMode="External"/><Relationship Id="rId_hyperlink_64" Type="http://schemas.openxmlformats.org/officeDocument/2006/relationships/hyperlink" Target="https://www.diodes.com/part/view/ZTL432BQ" TargetMode="External"/><Relationship Id="rId_hyperlink_65" Type="http://schemas.openxmlformats.org/officeDocument/2006/relationships/hyperlink" Target="https://www.diodes.com/assets/Datasheets/ZTLV431.pdf" TargetMode="External"/><Relationship Id="rId_hyperlink_66" Type="http://schemas.openxmlformats.org/officeDocument/2006/relationships/hyperlink" Target="https://www.diodes.com/part/view/ZTLV431" TargetMode="External"/><Relationship Id="rId_hyperlink_67" Type="http://schemas.openxmlformats.org/officeDocument/2006/relationships/hyperlink" Target="https://www.diodes.com/assets/Datasheets/ZXRD060.pdf" TargetMode="External"/><Relationship Id="rId_hyperlink_68" Type="http://schemas.openxmlformats.org/officeDocument/2006/relationships/hyperlink" Target="https://www.diodes.com/part/view/ZXRD060" TargetMode="External"/><Relationship Id="rId_hyperlink_69" Type="http://schemas.openxmlformats.org/officeDocument/2006/relationships/hyperlink" Target="https://www.diodes.com/assets/Datasheets/ZXRE125.pdf" TargetMode="External"/><Relationship Id="rId_hyperlink_70" Type="http://schemas.openxmlformats.org/officeDocument/2006/relationships/hyperlink" Target="https://www.diodes.com/part/view/ZXRE125" TargetMode="External"/><Relationship Id="rId_hyperlink_71" Type="http://schemas.openxmlformats.org/officeDocument/2006/relationships/hyperlink" Target="https://www.diodes.com/assets/Datasheets/ZXRE160.pdf" TargetMode="External"/><Relationship Id="rId_hyperlink_72" Type="http://schemas.openxmlformats.org/officeDocument/2006/relationships/hyperlink" Target="https://www.diodes.com/part/view/ZXRE160" TargetMode="External"/><Relationship Id="rId_hyperlink_73" Type="http://schemas.openxmlformats.org/officeDocument/2006/relationships/hyperlink" Target="https://www.diodes.com/assets/Datasheets/ZXRE330.pdf" TargetMode="External"/><Relationship Id="rId_hyperlink_74" Type="http://schemas.openxmlformats.org/officeDocument/2006/relationships/hyperlink" Target="https://www.diodes.com/part/view/ZXRE330" TargetMode="External"/><Relationship Id="rId_hyperlink_75" Type="http://schemas.openxmlformats.org/officeDocument/2006/relationships/hyperlink" Target="https://www.diodes.com/assets/Datasheets/ZXRE4041.pdf" TargetMode="External"/><Relationship Id="rId_hyperlink_76" Type="http://schemas.openxmlformats.org/officeDocument/2006/relationships/hyperlink" Target="https://www.diodes.com/part/view/ZXRE4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ReferenceVoltage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Tolerance (%)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Sink Current (mA)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Cathode Current for Regulation Typ (µA)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Temperature Coefficient (ppm/°C)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Supply Rejection Ratio (dB)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Slope Resistance (Ω)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Noise Voltage (µV/Hz)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Hyperlink("https://www.diodes.com/assets/Datasheets/AN431.pdf")</f>
        <v>https://www.diodes.com/assets/Datasheets/AN431.pdf</v>
      </c>
      <c r="C2" t="str">
        <f>Hyperlink("https://www.diodes.com/part/view/AN431","AN431")</f>
        <v>AN431</v>
      </c>
      <c r="D2" t="s">
        <v>19</v>
      </c>
      <c r="E2" t="s">
        <v>20</v>
      </c>
      <c r="F2" t="s">
        <v>21</v>
      </c>
      <c r="G2" t="s">
        <v>22</v>
      </c>
      <c r="H2">
        <v>2.5</v>
      </c>
      <c r="I2" t="s">
        <v>23</v>
      </c>
      <c r="J2">
        <v>36</v>
      </c>
      <c r="K2">
        <v>100</v>
      </c>
      <c r="L2">
        <v>400</v>
      </c>
      <c r="M2">
        <v>11</v>
      </c>
      <c r="O2">
        <v>0.5</v>
      </c>
      <c r="Q2" t="s">
        <v>24</v>
      </c>
      <c r="R2" t="s">
        <v>25</v>
      </c>
    </row>
    <row r="3" spans="1:18">
      <c r="A3" t="s">
        <v>26</v>
      </c>
      <c r="B3" s="2" t="str">
        <f>Hyperlink("https://www.diodes.com/assets/Datasheets/AP431S_AP431SH.pdf")</f>
        <v>https://www.diodes.com/assets/Datasheets/AP431S_AP431SH.pdf</v>
      </c>
      <c r="C3" t="str">
        <f>Hyperlink("https://www.diodes.com/part/view/AP431S%2FAP431SH","AP431S/AP431SH")</f>
        <v>AP431S/AP431SH</v>
      </c>
      <c r="D3" t="s">
        <v>27</v>
      </c>
      <c r="E3" t="s">
        <v>20</v>
      </c>
      <c r="F3" t="s">
        <v>21</v>
      </c>
      <c r="G3" t="s">
        <v>22</v>
      </c>
      <c r="H3" t="s">
        <v>28</v>
      </c>
      <c r="I3" t="s">
        <v>23</v>
      </c>
      <c r="J3">
        <v>40</v>
      </c>
      <c r="K3">
        <v>100</v>
      </c>
      <c r="L3">
        <v>50</v>
      </c>
      <c r="M3">
        <v>27</v>
      </c>
      <c r="O3">
        <v>0.3</v>
      </c>
      <c r="Q3" t="s">
        <v>24</v>
      </c>
      <c r="R3" t="s">
        <v>29</v>
      </c>
    </row>
    <row r="4" spans="1:18">
      <c r="A4" t="s">
        <v>30</v>
      </c>
      <c r="B4" s="2" t="str">
        <f>Hyperlink("https://www.diodes.com/assets/Datasheets/AS431.pdf")</f>
        <v>https://www.diodes.com/assets/Datasheets/AS431.pdf</v>
      </c>
      <c r="C4" t="str">
        <f>Hyperlink("https://www.diodes.com/part/view/AS431","AS431")</f>
        <v>AS431</v>
      </c>
      <c r="D4" t="s">
        <v>31</v>
      </c>
      <c r="E4" t="s">
        <v>20</v>
      </c>
      <c r="F4" t="s">
        <v>21</v>
      </c>
      <c r="G4" t="s">
        <v>22</v>
      </c>
      <c r="H4">
        <v>2.5</v>
      </c>
      <c r="I4" t="s">
        <v>23</v>
      </c>
      <c r="J4">
        <v>36</v>
      </c>
      <c r="K4">
        <v>100</v>
      </c>
      <c r="L4">
        <v>1000</v>
      </c>
      <c r="M4">
        <v>11</v>
      </c>
      <c r="O4">
        <v>0.5</v>
      </c>
      <c r="Q4" t="s">
        <v>24</v>
      </c>
      <c r="R4" t="s">
        <v>32</v>
      </c>
    </row>
    <row r="5" spans="1:18">
      <c r="A5" t="s">
        <v>33</v>
      </c>
      <c r="B5" s="2" t="str">
        <f>Hyperlink("https://www.diodes.com/assets/Datasheets/AS431H.pdf")</f>
        <v>https://www.diodes.com/assets/Datasheets/AS431H.pdf</v>
      </c>
      <c r="C5" t="str">
        <f>Hyperlink("https://www.diodes.com/part/view/AS431H","AS431H")</f>
        <v>AS431H</v>
      </c>
      <c r="D5" t="s">
        <v>34</v>
      </c>
      <c r="E5" t="s">
        <v>20</v>
      </c>
      <c r="F5" t="s">
        <v>21</v>
      </c>
      <c r="G5" t="s">
        <v>22</v>
      </c>
      <c r="H5">
        <v>2.495</v>
      </c>
      <c r="I5" t="s">
        <v>23</v>
      </c>
      <c r="J5">
        <v>40</v>
      </c>
      <c r="K5">
        <v>100</v>
      </c>
      <c r="L5">
        <v>350</v>
      </c>
      <c r="M5">
        <v>12</v>
      </c>
      <c r="O5">
        <v>0.5</v>
      </c>
      <c r="Q5" t="s">
        <v>24</v>
      </c>
      <c r="R5" t="s">
        <v>35</v>
      </c>
    </row>
    <row r="6" spans="1:18">
      <c r="A6" t="s">
        <v>36</v>
      </c>
      <c r="B6" s="2" t="str">
        <f>Hyperlink("https://www.diodes.com/assets/Datasheets/AZ431A.pdf")</f>
        <v>https://www.diodes.com/assets/Datasheets/AZ431A.pdf</v>
      </c>
      <c r="C6" t="str">
        <f>Hyperlink("https://www.diodes.com/part/view/AZ431-A","AZ431-A")</f>
        <v>AZ431-A</v>
      </c>
      <c r="D6" t="s">
        <v>37</v>
      </c>
      <c r="E6" t="s">
        <v>20</v>
      </c>
      <c r="F6" t="s">
        <v>21</v>
      </c>
      <c r="G6" t="s">
        <v>22</v>
      </c>
      <c r="H6">
        <v>2.5</v>
      </c>
      <c r="I6" t="s">
        <v>38</v>
      </c>
      <c r="J6">
        <v>40</v>
      </c>
      <c r="K6">
        <v>100</v>
      </c>
      <c r="L6">
        <v>400</v>
      </c>
      <c r="M6">
        <v>11</v>
      </c>
      <c r="O6">
        <v>0.5</v>
      </c>
      <c r="Q6" t="s">
        <v>24</v>
      </c>
      <c r="R6" t="s">
        <v>32</v>
      </c>
    </row>
    <row r="7" spans="1:18">
      <c r="A7" t="s">
        <v>39</v>
      </c>
      <c r="B7" s="2" t="str">
        <f>Hyperlink("https://www.diodes.com/assets/Datasheets/AZ431L.pdf")</f>
        <v>https://www.diodes.com/assets/Datasheets/AZ431L.pdf</v>
      </c>
      <c r="C7" t="str">
        <f>Hyperlink("https://www.diodes.com/part/view/AZ431L","AZ431L")</f>
        <v>AZ431L</v>
      </c>
      <c r="D7" t="s">
        <v>40</v>
      </c>
      <c r="E7" t="s">
        <v>20</v>
      </c>
      <c r="F7" t="s">
        <v>21</v>
      </c>
      <c r="G7" t="s">
        <v>22</v>
      </c>
      <c r="H7">
        <v>1.24</v>
      </c>
      <c r="I7" t="s">
        <v>41</v>
      </c>
      <c r="J7">
        <v>18</v>
      </c>
      <c r="K7">
        <v>100</v>
      </c>
      <c r="L7">
        <v>55</v>
      </c>
      <c r="M7">
        <v>20</v>
      </c>
      <c r="O7">
        <v>0.15</v>
      </c>
      <c r="Q7" t="s">
        <v>24</v>
      </c>
      <c r="R7" t="s">
        <v>32</v>
      </c>
    </row>
    <row r="8" spans="1:18">
      <c r="A8" t="s">
        <v>42</v>
      </c>
      <c r="B8" s="2" t="str">
        <f>Hyperlink("https://www.diodes.com/assets/Datasheets/AZ9431Q.pdf")</f>
        <v>https://www.diodes.com/assets/Datasheets/AZ9431Q.pdf</v>
      </c>
      <c r="C8" t="str">
        <f>Hyperlink("https://www.diodes.com/part/view/AZ9431Q","AZ9431Q")</f>
        <v>AZ9431Q</v>
      </c>
      <c r="D8" t="s">
        <v>43</v>
      </c>
      <c r="E8" t="s">
        <v>44</v>
      </c>
      <c r="F8" t="s">
        <v>45</v>
      </c>
      <c r="G8" t="s">
        <v>46</v>
      </c>
      <c r="H8">
        <v>1.24</v>
      </c>
      <c r="I8" t="s">
        <v>41</v>
      </c>
      <c r="J8">
        <v>18</v>
      </c>
      <c r="K8">
        <v>100</v>
      </c>
      <c r="L8">
        <v>55</v>
      </c>
      <c r="M8">
        <v>20</v>
      </c>
      <c r="O8">
        <v>0.15</v>
      </c>
      <c r="Q8" t="s">
        <v>24</v>
      </c>
      <c r="R8" t="s">
        <v>25</v>
      </c>
    </row>
    <row r="9" spans="1:18">
      <c r="A9" t="s">
        <v>47</v>
      </c>
      <c r="B9" s="2" t="str">
        <f>Hyperlink("https://www.diodes.com/assets/Datasheets/LM4040.pdf")</f>
        <v>https://www.diodes.com/assets/Datasheets/LM4040.pdf</v>
      </c>
      <c r="C9" t="str">
        <f>Hyperlink("https://www.diodes.com/part/view/LM4040","LM4040")</f>
        <v>LM4040</v>
      </c>
      <c r="D9" t="s">
        <v>48</v>
      </c>
      <c r="E9" t="s">
        <v>44</v>
      </c>
      <c r="F9" t="s">
        <v>21</v>
      </c>
      <c r="G9" t="s">
        <v>22</v>
      </c>
      <c r="H9" t="s">
        <v>49</v>
      </c>
      <c r="I9" t="s">
        <v>50</v>
      </c>
      <c r="K9">
        <v>15</v>
      </c>
      <c r="L9" t="s">
        <v>51</v>
      </c>
      <c r="M9">
        <v>15</v>
      </c>
      <c r="O9" t="s">
        <v>52</v>
      </c>
      <c r="P9" t="s">
        <v>53</v>
      </c>
      <c r="Q9" t="s">
        <v>24</v>
      </c>
      <c r="R9" t="s">
        <v>25</v>
      </c>
    </row>
    <row r="10" spans="1:18">
      <c r="A10" t="s">
        <v>54</v>
      </c>
      <c r="B10" s="2" t="str">
        <f>Hyperlink("https://www.diodes.com/assets/Datasheets/LM4040Q.pdf")</f>
        <v>https://www.diodes.com/assets/Datasheets/LM4040Q.pdf</v>
      </c>
      <c r="C10" t="str">
        <f>Hyperlink("https://www.diodes.com/part/view/LM4040Q","LM4040Q")</f>
        <v>LM4040Q</v>
      </c>
      <c r="D10" t="s">
        <v>55</v>
      </c>
      <c r="E10" t="s">
        <v>44</v>
      </c>
      <c r="F10" t="s">
        <v>45</v>
      </c>
      <c r="G10" t="s">
        <v>46</v>
      </c>
      <c r="H10" t="s">
        <v>49</v>
      </c>
      <c r="I10" t="s">
        <v>50</v>
      </c>
      <c r="K10">
        <v>15</v>
      </c>
      <c r="L10" t="s">
        <v>51</v>
      </c>
      <c r="M10" t="s">
        <v>56</v>
      </c>
      <c r="O10" t="s">
        <v>52</v>
      </c>
      <c r="P10" t="s">
        <v>53</v>
      </c>
      <c r="Q10" t="s">
        <v>24</v>
      </c>
      <c r="R10" t="s">
        <v>25</v>
      </c>
    </row>
    <row r="11" spans="1:18">
      <c r="A11" t="s">
        <v>57</v>
      </c>
      <c r="B11" s="2" t="str">
        <f>Hyperlink("https://www.diodes.com/assets/Datasheets/LM4041.pdf")</f>
        <v>https://www.diodes.com/assets/Datasheets/LM4041.pdf</v>
      </c>
      <c r="C11" t="str">
        <f>Hyperlink("https://www.diodes.com/part/view/LM4041","LM4041")</f>
        <v>LM4041</v>
      </c>
      <c r="D11" t="s">
        <v>58</v>
      </c>
      <c r="E11" t="s">
        <v>44</v>
      </c>
      <c r="F11" t="s">
        <v>21</v>
      </c>
      <c r="G11" t="s">
        <v>22</v>
      </c>
      <c r="H11">
        <v>1.225</v>
      </c>
      <c r="I11" t="s">
        <v>23</v>
      </c>
      <c r="K11">
        <v>12</v>
      </c>
      <c r="L11">
        <v>45</v>
      </c>
      <c r="M11">
        <v>15</v>
      </c>
      <c r="O11">
        <v>0.6</v>
      </c>
      <c r="P11">
        <v>20</v>
      </c>
      <c r="Q11" t="s">
        <v>24</v>
      </c>
      <c r="R11" t="s">
        <v>59</v>
      </c>
    </row>
    <row r="12" spans="1:18">
      <c r="A12" t="s">
        <v>60</v>
      </c>
      <c r="B12" s="2" t="str">
        <f>Hyperlink("https://www.diodes.com/assets/Datasheets/LM4041.pdf")</f>
        <v>https://www.diodes.com/assets/Datasheets/LM4041.pdf</v>
      </c>
      <c r="C12" t="str">
        <f>Hyperlink("https://www.diodes.com/part/view/LM4041-ADJ","LM4041-ADJ")</f>
        <v>LM4041-ADJ</v>
      </c>
      <c r="D12" t="s">
        <v>61</v>
      </c>
      <c r="E12" t="s">
        <v>44</v>
      </c>
      <c r="F12" t="s">
        <v>21</v>
      </c>
      <c r="G12" t="s">
        <v>22</v>
      </c>
      <c r="H12">
        <v>1.233</v>
      </c>
      <c r="I12">
        <v>1</v>
      </c>
      <c r="J12">
        <v>10</v>
      </c>
      <c r="K12">
        <v>12</v>
      </c>
      <c r="L12">
        <v>45</v>
      </c>
      <c r="M12">
        <v>15</v>
      </c>
      <c r="O12">
        <v>0.6</v>
      </c>
      <c r="P12">
        <v>20</v>
      </c>
      <c r="Q12" t="s">
        <v>24</v>
      </c>
      <c r="R12" t="s">
        <v>25</v>
      </c>
    </row>
    <row r="13" spans="1:18">
      <c r="A13" t="s">
        <v>62</v>
      </c>
      <c r="B13" s="2" t="str">
        <f>Hyperlink("https://www.diodes.com/assets/Datasheets/LM4041Q.pdf")</f>
        <v>https://www.diodes.com/assets/Datasheets/LM4041Q.pdf</v>
      </c>
      <c r="C13" t="str">
        <f>Hyperlink("https://www.diodes.com/part/view/LM4041Q","LM4041Q")</f>
        <v>LM4041Q</v>
      </c>
      <c r="D13" t="s">
        <v>63</v>
      </c>
      <c r="E13" t="s">
        <v>44</v>
      </c>
      <c r="F13" t="s">
        <v>45</v>
      </c>
      <c r="G13" t="s">
        <v>46</v>
      </c>
      <c r="H13">
        <v>1.225</v>
      </c>
      <c r="I13" t="s">
        <v>23</v>
      </c>
      <c r="K13">
        <v>12</v>
      </c>
      <c r="L13">
        <v>45</v>
      </c>
      <c r="M13" t="s">
        <v>64</v>
      </c>
      <c r="O13" t="s">
        <v>65</v>
      </c>
      <c r="P13" t="s">
        <v>64</v>
      </c>
      <c r="Q13" t="s">
        <v>24</v>
      </c>
      <c r="R13" t="s">
        <v>25</v>
      </c>
    </row>
    <row r="14" spans="1:18">
      <c r="A14" t="s">
        <v>66</v>
      </c>
      <c r="B14" s="2" t="str">
        <f>Hyperlink("https://www.diodes.com/assets/Datasheets/LM4041Q.pdf")</f>
        <v>https://www.diodes.com/assets/Datasheets/LM4041Q.pdf</v>
      </c>
      <c r="C14" t="str">
        <f>Hyperlink("https://www.diodes.com/part/view/LM4041Q-ADJ","LM4041Q-ADJ")</f>
        <v>LM4041Q-ADJ</v>
      </c>
      <c r="D14" t="s">
        <v>67</v>
      </c>
      <c r="E14" t="s">
        <v>44</v>
      </c>
      <c r="F14" t="s">
        <v>45</v>
      </c>
      <c r="G14" t="s">
        <v>46</v>
      </c>
      <c r="H14">
        <v>1.233</v>
      </c>
      <c r="I14">
        <v>1</v>
      </c>
      <c r="J14">
        <v>10</v>
      </c>
      <c r="K14">
        <v>12</v>
      </c>
      <c r="L14">
        <v>45</v>
      </c>
      <c r="M14" t="s">
        <v>64</v>
      </c>
      <c r="O14" t="s">
        <v>65</v>
      </c>
      <c r="P14" t="s">
        <v>64</v>
      </c>
      <c r="Q14" t="s">
        <v>24</v>
      </c>
      <c r="R14" t="s">
        <v>25</v>
      </c>
    </row>
    <row r="15" spans="1:18">
      <c r="A15" t="s">
        <v>68</v>
      </c>
      <c r="B15" s="2" t="str">
        <f>Hyperlink("https://www.diodes.com/assets/Datasheets/TLV431.pdf")</f>
        <v>https://www.diodes.com/assets/Datasheets/TLV431.pdf</v>
      </c>
      <c r="C15" t="str">
        <f>Hyperlink("https://www.diodes.com/part/view/TLV431","TLV431")</f>
        <v>TLV431</v>
      </c>
      <c r="D15" t="s">
        <v>69</v>
      </c>
      <c r="E15" t="s">
        <v>20</v>
      </c>
      <c r="F15" t="s">
        <v>21</v>
      </c>
      <c r="G15" t="s">
        <v>46</v>
      </c>
      <c r="H15">
        <v>1.24</v>
      </c>
      <c r="I15" t="s">
        <v>70</v>
      </c>
      <c r="J15">
        <v>18</v>
      </c>
      <c r="K15">
        <v>15</v>
      </c>
      <c r="L15">
        <v>55</v>
      </c>
      <c r="M15">
        <v>55</v>
      </c>
      <c r="O15">
        <v>0.4</v>
      </c>
      <c r="Q15" t="s">
        <v>24</v>
      </c>
      <c r="R15" t="s">
        <v>71</v>
      </c>
    </row>
    <row r="16" spans="1:18">
      <c r="A16" t="s">
        <v>72</v>
      </c>
      <c r="B16" s="2" t="str">
        <f>Hyperlink("https://www.diodes.com/assets/Datasheets/TLV431Q.pdf")</f>
        <v>https://www.diodes.com/assets/Datasheets/TLV431Q.pdf</v>
      </c>
      <c r="C16" t="str">
        <f>Hyperlink("https://www.diodes.com/part/view/TLV431Q","TLV431Q")</f>
        <v>TLV431Q</v>
      </c>
      <c r="D16" t="s">
        <v>73</v>
      </c>
      <c r="E16" t="s">
        <v>20</v>
      </c>
      <c r="F16" t="s">
        <v>45</v>
      </c>
      <c r="G16" t="s">
        <v>46</v>
      </c>
      <c r="H16">
        <v>1.24</v>
      </c>
      <c r="I16" t="s">
        <v>50</v>
      </c>
      <c r="J16">
        <v>18</v>
      </c>
      <c r="K16">
        <v>15</v>
      </c>
      <c r="L16">
        <v>55</v>
      </c>
      <c r="M16">
        <v>55</v>
      </c>
      <c r="O16">
        <v>0.4</v>
      </c>
      <c r="Q16" t="s">
        <v>24</v>
      </c>
      <c r="R16" t="s">
        <v>74</v>
      </c>
    </row>
    <row r="17" spans="1:18">
      <c r="A17" t="s">
        <v>75</v>
      </c>
      <c r="B17" s="2" t="str">
        <f>Hyperlink("https://www.diodes.com/assets/Datasheets/ZHT431.pdf")</f>
        <v>https://www.diodes.com/assets/Datasheets/ZHT431.pdf</v>
      </c>
      <c r="C17" t="str">
        <f>Hyperlink("https://www.diodes.com/part/view/ZHT431","ZHT431")</f>
        <v>ZHT431</v>
      </c>
      <c r="D17" t="s">
        <v>76</v>
      </c>
      <c r="E17" t="s">
        <v>20</v>
      </c>
      <c r="F17" t="s">
        <v>21</v>
      </c>
      <c r="G17" t="s">
        <v>22</v>
      </c>
      <c r="H17">
        <v>2.5</v>
      </c>
      <c r="I17" t="s">
        <v>77</v>
      </c>
      <c r="J17">
        <v>20</v>
      </c>
      <c r="K17">
        <v>150</v>
      </c>
      <c r="L17">
        <v>50</v>
      </c>
      <c r="M17">
        <v>24</v>
      </c>
      <c r="O17">
        <v>0.75</v>
      </c>
      <c r="Q17" t="s">
        <v>78</v>
      </c>
      <c r="R17" t="s">
        <v>25</v>
      </c>
    </row>
    <row r="18" spans="1:18">
      <c r="A18" t="s">
        <v>79</v>
      </c>
      <c r="B18" s="2" t="str">
        <f>Hyperlink("https://www.diodes.com/assets/Datasheets/ZR285.pdf")</f>
        <v>https://www.diodes.com/assets/Datasheets/ZR285.pdf</v>
      </c>
      <c r="C18" t="str">
        <f>Hyperlink("https://www.diodes.com/part/view/ZR285-2.5","ZR285-2.5")</f>
        <v>ZR285-2.5</v>
      </c>
      <c r="D18" t="s">
        <v>80</v>
      </c>
      <c r="E18" t="s">
        <v>44</v>
      </c>
      <c r="F18" t="s">
        <v>21</v>
      </c>
      <c r="G18" t="s">
        <v>22</v>
      </c>
      <c r="H18">
        <v>2.5</v>
      </c>
      <c r="I18">
        <v>2</v>
      </c>
      <c r="K18">
        <v>20</v>
      </c>
      <c r="L18">
        <v>13</v>
      </c>
      <c r="M18">
        <v>30</v>
      </c>
      <c r="O18">
        <v>1</v>
      </c>
      <c r="P18">
        <v>50</v>
      </c>
      <c r="Q18" t="s">
        <v>81</v>
      </c>
      <c r="R18" t="s">
        <v>82</v>
      </c>
    </row>
    <row r="19" spans="1:18">
      <c r="A19" t="s">
        <v>83</v>
      </c>
      <c r="B19" s="2" t="str">
        <f>Hyperlink("https://www.diodes.com/assets/Datasheets/ZR431.pdf")</f>
        <v>https://www.diodes.com/assets/Datasheets/ZR431.pdf</v>
      </c>
      <c r="C19" t="str">
        <f>Hyperlink("https://www.diodes.com/part/view/ZR431","ZR431")</f>
        <v>ZR431</v>
      </c>
      <c r="D19" t="s">
        <v>76</v>
      </c>
      <c r="E19" t="s">
        <v>20</v>
      </c>
      <c r="F19" t="s">
        <v>21</v>
      </c>
      <c r="G19" t="s">
        <v>22</v>
      </c>
      <c r="H19">
        <v>2.5</v>
      </c>
      <c r="I19" t="s">
        <v>77</v>
      </c>
      <c r="J19">
        <v>20</v>
      </c>
      <c r="K19">
        <v>100</v>
      </c>
      <c r="L19">
        <v>50</v>
      </c>
      <c r="M19">
        <v>26</v>
      </c>
      <c r="O19">
        <v>0.75</v>
      </c>
      <c r="Q19" t="s">
        <v>24</v>
      </c>
      <c r="R19" t="s">
        <v>84</v>
      </c>
    </row>
    <row r="20" spans="1:18">
      <c r="A20" t="s">
        <v>85</v>
      </c>
      <c r="B20" s="2" t="str">
        <f>Hyperlink("https://www.diodes.com/assets/Datasheets/ZR431L.pdf")</f>
        <v>https://www.diodes.com/assets/Datasheets/ZR431L.pdf</v>
      </c>
      <c r="C20" t="str">
        <f>Hyperlink("https://www.diodes.com/part/view/ZR431L","ZR431L")</f>
        <v>ZR431L</v>
      </c>
      <c r="D20" t="s">
        <v>40</v>
      </c>
      <c r="E20" t="s">
        <v>20</v>
      </c>
      <c r="F20" t="s">
        <v>21</v>
      </c>
      <c r="G20" t="s">
        <v>22</v>
      </c>
      <c r="H20">
        <v>1.24</v>
      </c>
      <c r="I20" t="s">
        <v>86</v>
      </c>
      <c r="J20">
        <v>10</v>
      </c>
      <c r="K20">
        <v>25</v>
      </c>
      <c r="L20">
        <v>30</v>
      </c>
      <c r="M20">
        <v>26</v>
      </c>
      <c r="O20">
        <v>2</v>
      </c>
      <c r="Q20" t="s">
        <v>81</v>
      </c>
      <c r="R20" t="s">
        <v>25</v>
      </c>
    </row>
    <row r="21" spans="1:18">
      <c r="A21" t="s">
        <v>87</v>
      </c>
      <c r="B21" s="2" t="str">
        <f>Hyperlink("https://www.diodes.com/assets/Datasheets/ZRB500.pdf")</f>
        <v>https://www.diodes.com/assets/Datasheets/ZRB500.pdf</v>
      </c>
      <c r="C21" t="str">
        <f>Hyperlink("https://www.diodes.com/part/view/ZRB500","ZRB500")</f>
        <v>ZRB500</v>
      </c>
      <c r="D21" t="s">
        <v>88</v>
      </c>
      <c r="E21" t="s">
        <v>44</v>
      </c>
      <c r="F21" t="s">
        <v>21</v>
      </c>
      <c r="G21" t="s">
        <v>22</v>
      </c>
      <c r="H21">
        <v>5</v>
      </c>
      <c r="I21" t="s">
        <v>89</v>
      </c>
      <c r="K21">
        <v>15</v>
      </c>
      <c r="L21">
        <v>15</v>
      </c>
      <c r="M21">
        <v>15</v>
      </c>
      <c r="O21">
        <v>1.5</v>
      </c>
      <c r="P21">
        <v>105</v>
      </c>
      <c r="Q21" t="s">
        <v>81</v>
      </c>
      <c r="R21" t="s">
        <v>82</v>
      </c>
    </row>
    <row r="22" spans="1:18">
      <c r="A22" t="s">
        <v>90</v>
      </c>
      <c r="B22" s="2" t="str">
        <f>Hyperlink("https://www.diodes.com/assets/Datasheets/ZRC250.pdf")</f>
        <v>https://www.diodes.com/assets/Datasheets/ZRC250.pdf</v>
      </c>
      <c r="C22" t="str">
        <f>Hyperlink("https://www.diodes.com/part/view/ZRC250","ZRC250")</f>
        <v>ZRC250</v>
      </c>
      <c r="D22" t="s">
        <v>80</v>
      </c>
      <c r="E22" t="s">
        <v>44</v>
      </c>
      <c r="F22" t="s">
        <v>21</v>
      </c>
      <c r="G22" t="s">
        <v>22</v>
      </c>
      <c r="H22">
        <v>2.5</v>
      </c>
      <c r="I22" t="s">
        <v>89</v>
      </c>
      <c r="K22">
        <v>5</v>
      </c>
      <c r="L22">
        <v>15</v>
      </c>
      <c r="M22">
        <v>30</v>
      </c>
      <c r="O22">
        <v>1</v>
      </c>
      <c r="P22">
        <v>60</v>
      </c>
      <c r="Q22" t="s">
        <v>81</v>
      </c>
      <c r="R22" t="s">
        <v>82</v>
      </c>
    </row>
    <row r="23" spans="1:18">
      <c r="A23" t="s">
        <v>91</v>
      </c>
      <c r="B23" s="2" t="str">
        <f>Hyperlink("https://www.diodes.com/assets/Datasheets/ZRC330.pdf")</f>
        <v>https://www.diodes.com/assets/Datasheets/ZRC330.pdf</v>
      </c>
      <c r="C23" t="str">
        <f>Hyperlink("https://www.diodes.com/part/view/ZRC330","ZRC330")</f>
        <v>ZRC330</v>
      </c>
      <c r="D23" t="s">
        <v>92</v>
      </c>
      <c r="E23" t="s">
        <v>44</v>
      </c>
      <c r="F23" t="s">
        <v>21</v>
      </c>
      <c r="G23" t="s">
        <v>22</v>
      </c>
      <c r="H23">
        <v>3.3</v>
      </c>
      <c r="I23" t="s">
        <v>89</v>
      </c>
      <c r="K23">
        <v>5</v>
      </c>
      <c r="L23">
        <v>15</v>
      </c>
      <c r="M23">
        <v>15</v>
      </c>
      <c r="O23">
        <v>2</v>
      </c>
      <c r="P23">
        <v>75</v>
      </c>
      <c r="Q23" t="s">
        <v>81</v>
      </c>
      <c r="R23" t="s">
        <v>82</v>
      </c>
    </row>
    <row r="24" spans="1:18">
      <c r="A24" t="s">
        <v>93</v>
      </c>
      <c r="B24" s="2" t="str">
        <f>Hyperlink("https://www.diodes.com/assets/Datasheets/ZRC330Q.pdf")</f>
        <v>https://www.diodes.com/assets/Datasheets/ZRC330Q.pdf</v>
      </c>
      <c r="C24" t="str">
        <f>Hyperlink("https://www.diodes.com/part/view/ZRC330Q","ZRC330Q")</f>
        <v>ZRC330Q</v>
      </c>
      <c r="D24" t="s">
        <v>94</v>
      </c>
      <c r="E24" t="s">
        <v>44</v>
      </c>
      <c r="F24" t="s">
        <v>45</v>
      </c>
      <c r="G24" t="s">
        <v>46</v>
      </c>
      <c r="H24">
        <v>3.3</v>
      </c>
      <c r="I24" t="s">
        <v>89</v>
      </c>
      <c r="K24">
        <v>5</v>
      </c>
      <c r="L24">
        <v>15</v>
      </c>
      <c r="M24">
        <v>15</v>
      </c>
      <c r="O24">
        <v>2</v>
      </c>
      <c r="P24">
        <v>75</v>
      </c>
      <c r="Q24" t="s">
        <v>24</v>
      </c>
      <c r="R24" t="s">
        <v>82</v>
      </c>
    </row>
    <row r="25" spans="1:18">
      <c r="A25" t="s">
        <v>95</v>
      </c>
      <c r="B25" s="2" t="str">
        <f>Hyperlink("https://www.diodes.com/assets/Datasheets/ZRC400.pdf")</f>
        <v>https://www.diodes.com/assets/Datasheets/ZRC400.pdf</v>
      </c>
      <c r="C25" t="str">
        <f>Hyperlink("https://www.diodes.com/part/view/ZRC400","ZRC400")</f>
        <v>ZRC400</v>
      </c>
      <c r="D25" t="s">
        <v>96</v>
      </c>
      <c r="E25" t="s">
        <v>44</v>
      </c>
      <c r="F25" t="s">
        <v>21</v>
      </c>
      <c r="G25" t="s">
        <v>22</v>
      </c>
      <c r="H25">
        <v>4.096</v>
      </c>
      <c r="I25">
        <v>1</v>
      </c>
      <c r="K25">
        <v>5</v>
      </c>
      <c r="L25">
        <v>18</v>
      </c>
      <c r="M25">
        <v>30</v>
      </c>
      <c r="O25">
        <v>2</v>
      </c>
      <c r="P25">
        <v>90</v>
      </c>
      <c r="Q25" t="s">
        <v>81</v>
      </c>
      <c r="R25" t="s">
        <v>82</v>
      </c>
    </row>
    <row r="26" spans="1:18">
      <c r="A26" t="s">
        <v>97</v>
      </c>
      <c r="B26" s="2" t="str">
        <f>Hyperlink("https://www.diodes.com/assets/Datasheets/ZRC500.pdf")</f>
        <v>https://www.diodes.com/assets/Datasheets/ZRC500.pdf</v>
      </c>
      <c r="C26" t="str">
        <f>Hyperlink("https://www.diodes.com/part/view/ZRC500","ZRC500")</f>
        <v>ZRC500</v>
      </c>
      <c r="D26" t="s">
        <v>98</v>
      </c>
      <c r="E26" t="s">
        <v>44</v>
      </c>
      <c r="F26" t="s">
        <v>21</v>
      </c>
      <c r="G26" t="s">
        <v>22</v>
      </c>
      <c r="H26">
        <v>5</v>
      </c>
      <c r="I26">
        <v>1</v>
      </c>
      <c r="K26">
        <v>5</v>
      </c>
      <c r="L26">
        <v>19</v>
      </c>
      <c r="M26">
        <v>30</v>
      </c>
      <c r="O26">
        <v>2</v>
      </c>
      <c r="P26">
        <v>105</v>
      </c>
      <c r="Q26" t="s">
        <v>81</v>
      </c>
      <c r="R26" t="s">
        <v>82</v>
      </c>
    </row>
    <row r="27" spans="1:18">
      <c r="A27" t="s">
        <v>99</v>
      </c>
      <c r="B27" s="2" t="str">
        <f>Hyperlink("https://www.diodes.com/assets/Datasheets/ZRT025.pdf")</f>
        <v>https://www.diodes.com/assets/Datasheets/ZRT025.pdf</v>
      </c>
      <c r="C27" t="str">
        <f>Hyperlink("https://www.diodes.com/part/view/ZRT025","ZRT025")</f>
        <v>ZRT025</v>
      </c>
      <c r="D27" t="s">
        <v>100</v>
      </c>
      <c r="E27" t="s">
        <v>44</v>
      </c>
      <c r="F27" t="s">
        <v>21</v>
      </c>
      <c r="G27" t="s">
        <v>22</v>
      </c>
      <c r="H27">
        <v>2.5</v>
      </c>
      <c r="I27">
        <v>1</v>
      </c>
      <c r="K27">
        <v>75</v>
      </c>
      <c r="L27">
        <v>150</v>
      </c>
      <c r="M27">
        <v>2.5</v>
      </c>
      <c r="O27">
        <v>2</v>
      </c>
      <c r="P27">
        <v>50</v>
      </c>
      <c r="Q27" t="s">
        <v>81</v>
      </c>
      <c r="R27" t="s">
        <v>101</v>
      </c>
    </row>
    <row r="28" spans="1:18">
      <c r="A28" t="s">
        <v>102</v>
      </c>
      <c r="B28" s="2" t="str">
        <f>Hyperlink("https://www.diodes.com/assets/Datasheets/ZRT040.pdf")</f>
        <v>https://www.diodes.com/assets/Datasheets/ZRT040.pdf</v>
      </c>
      <c r="C28" t="str">
        <f>Hyperlink("https://www.diodes.com/part/view/ZRT040","ZRT040")</f>
        <v>ZRT040</v>
      </c>
      <c r="D28" t="s">
        <v>100</v>
      </c>
      <c r="E28" t="s">
        <v>44</v>
      </c>
      <c r="F28" t="s">
        <v>21</v>
      </c>
      <c r="G28" t="s">
        <v>22</v>
      </c>
      <c r="H28">
        <v>4.01</v>
      </c>
      <c r="I28">
        <v>1</v>
      </c>
      <c r="K28">
        <v>75</v>
      </c>
      <c r="L28">
        <v>150</v>
      </c>
      <c r="M28">
        <v>2.5</v>
      </c>
      <c r="O28">
        <v>3</v>
      </c>
      <c r="P28">
        <v>50</v>
      </c>
      <c r="Q28" t="s">
        <v>81</v>
      </c>
      <c r="R28" t="s">
        <v>101</v>
      </c>
    </row>
    <row r="29" spans="1:18">
      <c r="A29" t="s">
        <v>103</v>
      </c>
      <c r="B29" s="2" t="str">
        <f>Hyperlink("https://www.diodes.com/assets/Datasheets/ZRT050.pdf")</f>
        <v>https://www.diodes.com/assets/Datasheets/ZRT050.pdf</v>
      </c>
      <c r="C29" t="str">
        <f>Hyperlink("https://www.diodes.com/part/view/ZRT050","ZRT050")</f>
        <v>ZRT050</v>
      </c>
      <c r="D29" t="s">
        <v>100</v>
      </c>
      <c r="E29" t="s">
        <v>44</v>
      </c>
      <c r="F29" t="s">
        <v>21</v>
      </c>
      <c r="G29" t="s">
        <v>22</v>
      </c>
      <c r="H29">
        <v>4.9</v>
      </c>
      <c r="I29">
        <v>1</v>
      </c>
      <c r="K29">
        <v>60</v>
      </c>
      <c r="L29">
        <v>150</v>
      </c>
      <c r="M29">
        <v>2.5</v>
      </c>
      <c r="O29">
        <v>2</v>
      </c>
      <c r="P29">
        <v>50</v>
      </c>
      <c r="Q29" t="s">
        <v>81</v>
      </c>
      <c r="R29" t="s">
        <v>101</v>
      </c>
    </row>
    <row r="30" spans="1:18">
      <c r="A30" t="s">
        <v>104</v>
      </c>
      <c r="B30" s="2" t="str">
        <f>Hyperlink("https://www.diodes.com/assets/Datasheets/ZTL431AQ_ZTL431BQ_ZTL432AQ_ZTL432BQ.pdf")</f>
        <v>https://www.diodes.com/assets/Datasheets/ZTL431AQ_ZTL431BQ_ZTL432AQ_ZTL432BQ.pdf</v>
      </c>
      <c r="C30" t="str">
        <f>Hyperlink("https://www.diodes.com/part/view/ZTL431AQ","ZTL431AQ")</f>
        <v>ZTL431AQ</v>
      </c>
      <c r="D30" t="s">
        <v>105</v>
      </c>
      <c r="E30" t="s">
        <v>20</v>
      </c>
      <c r="F30" t="s">
        <v>45</v>
      </c>
      <c r="G30" t="s">
        <v>46</v>
      </c>
      <c r="H30">
        <v>2.5</v>
      </c>
      <c r="I30">
        <v>1</v>
      </c>
      <c r="J30">
        <v>20</v>
      </c>
      <c r="K30">
        <v>100</v>
      </c>
      <c r="L30">
        <v>400</v>
      </c>
      <c r="M30">
        <v>34</v>
      </c>
      <c r="O30">
        <v>0.5</v>
      </c>
      <c r="Q30" t="s">
        <v>24</v>
      </c>
      <c r="R30" t="s">
        <v>74</v>
      </c>
    </row>
    <row r="31" spans="1:18">
      <c r="A31" t="s">
        <v>106</v>
      </c>
      <c r="B31" s="2" t="str">
        <f>Hyperlink("https://www.diodes.com/assets/Datasheets/ZTL431AQ_ZTL431BQ_ZTL432AQ_ZTL432BQ.pdf")</f>
        <v>https://www.diodes.com/assets/Datasheets/ZTL431AQ_ZTL431BQ_ZTL432AQ_ZTL432BQ.pdf</v>
      </c>
      <c r="C31" t="str">
        <f>Hyperlink("https://www.diodes.com/part/view/ZTL431BQ","ZTL431BQ")</f>
        <v>ZTL431BQ</v>
      </c>
      <c r="D31" t="s">
        <v>105</v>
      </c>
      <c r="E31" t="s">
        <v>20</v>
      </c>
      <c r="F31" t="s">
        <v>45</v>
      </c>
      <c r="G31" t="s">
        <v>46</v>
      </c>
      <c r="H31">
        <v>2.5</v>
      </c>
      <c r="I31">
        <v>0.5</v>
      </c>
      <c r="J31">
        <v>20</v>
      </c>
      <c r="K31">
        <v>100</v>
      </c>
      <c r="L31">
        <v>400</v>
      </c>
      <c r="M31">
        <v>34</v>
      </c>
      <c r="O31">
        <v>0.5</v>
      </c>
      <c r="Q31" t="s">
        <v>24</v>
      </c>
      <c r="R31" t="s">
        <v>74</v>
      </c>
    </row>
    <row r="32" spans="1:18">
      <c r="A32" t="s">
        <v>107</v>
      </c>
      <c r="B32" s="2" t="str">
        <f>Hyperlink("https://www.diodes.com/assets/Datasheets/ZTL431AQ_ZTL431BQ_ZTL432AQ_ZTL432BQ.pdf")</f>
        <v>https://www.diodes.com/assets/Datasheets/ZTL431AQ_ZTL431BQ_ZTL432AQ_ZTL432BQ.pdf</v>
      </c>
      <c r="C32" t="str">
        <f>Hyperlink("https://www.diodes.com/part/view/ZTL432AQ","ZTL432AQ")</f>
        <v>ZTL432AQ</v>
      </c>
      <c r="D32" t="s">
        <v>105</v>
      </c>
      <c r="E32" t="s">
        <v>20</v>
      </c>
      <c r="F32" t="s">
        <v>45</v>
      </c>
      <c r="G32" t="s">
        <v>46</v>
      </c>
      <c r="H32">
        <v>2.5</v>
      </c>
      <c r="I32">
        <v>1</v>
      </c>
      <c r="J32">
        <v>20</v>
      </c>
      <c r="K32">
        <v>100</v>
      </c>
      <c r="L32">
        <v>400</v>
      </c>
      <c r="M32">
        <v>34</v>
      </c>
      <c r="O32">
        <v>0.5</v>
      </c>
      <c r="Q32" t="s">
        <v>24</v>
      </c>
      <c r="R32" t="s">
        <v>25</v>
      </c>
    </row>
    <row r="33" spans="1:18">
      <c r="A33" t="s">
        <v>108</v>
      </c>
      <c r="B33" s="2" t="str">
        <f>Hyperlink("https://www.diodes.com/assets/Datasheets/ZTL431AQ_ZTL431BQ_ZTL432AQ_ZTL432BQ.pdf")</f>
        <v>https://www.diodes.com/assets/Datasheets/ZTL431AQ_ZTL431BQ_ZTL432AQ_ZTL432BQ.pdf</v>
      </c>
      <c r="C33" t="str">
        <f>Hyperlink("https://www.diodes.com/part/view/ZTL432BQ","ZTL432BQ")</f>
        <v>ZTL432BQ</v>
      </c>
      <c r="D33" t="s">
        <v>105</v>
      </c>
      <c r="E33" t="s">
        <v>20</v>
      </c>
      <c r="F33" t="s">
        <v>45</v>
      </c>
      <c r="G33" t="s">
        <v>46</v>
      </c>
      <c r="H33">
        <v>2.5</v>
      </c>
      <c r="I33">
        <v>0.5</v>
      </c>
      <c r="J33">
        <v>20</v>
      </c>
      <c r="K33">
        <v>100</v>
      </c>
      <c r="L33">
        <v>400</v>
      </c>
      <c r="M33">
        <v>34</v>
      </c>
      <c r="Q33" t="s">
        <v>24</v>
      </c>
      <c r="R33" t="s">
        <v>25</v>
      </c>
    </row>
    <row r="34" spans="1:18">
      <c r="A34" t="s">
        <v>109</v>
      </c>
      <c r="B34" s="2" t="str">
        <f>Hyperlink("https://www.diodes.com/assets/Datasheets/ZTLV431.pdf")</f>
        <v>https://www.diodes.com/assets/Datasheets/ZTLV431.pdf</v>
      </c>
      <c r="C34" t="str">
        <f>Hyperlink("https://www.diodes.com/part/view/ZTLV431","ZTLV431")</f>
        <v>ZTLV431</v>
      </c>
      <c r="D34" t="s">
        <v>110</v>
      </c>
      <c r="E34" t="s">
        <v>20</v>
      </c>
      <c r="F34" t="s">
        <v>21</v>
      </c>
      <c r="G34" t="s">
        <v>22</v>
      </c>
      <c r="H34">
        <v>1.24</v>
      </c>
      <c r="I34">
        <v>1</v>
      </c>
      <c r="J34">
        <v>10</v>
      </c>
      <c r="K34">
        <v>15</v>
      </c>
      <c r="L34">
        <v>55</v>
      </c>
      <c r="M34">
        <v>55</v>
      </c>
      <c r="O34">
        <v>0.4</v>
      </c>
      <c r="Q34" t="s">
        <v>24</v>
      </c>
      <c r="R34" t="s">
        <v>25</v>
      </c>
    </row>
    <row r="35" spans="1:18">
      <c r="A35" t="s">
        <v>111</v>
      </c>
      <c r="B35" s="2" t="str">
        <f>Hyperlink("https://www.diodes.com/assets/Datasheets/ZXRD060.pdf")</f>
        <v>https://www.diodes.com/assets/Datasheets/ZXRD060.pdf</v>
      </c>
      <c r="C35" t="str">
        <f>Hyperlink("https://www.diodes.com/part/view/ZXRD060","ZXRD060")</f>
        <v>ZXRD060</v>
      </c>
      <c r="D35" t="s">
        <v>112</v>
      </c>
      <c r="E35" t="s">
        <v>20</v>
      </c>
      <c r="F35" t="s">
        <v>21</v>
      </c>
      <c r="G35" t="s">
        <v>22</v>
      </c>
      <c r="H35">
        <v>0.6</v>
      </c>
      <c r="I35" t="s">
        <v>41</v>
      </c>
      <c r="J35">
        <v>18</v>
      </c>
      <c r="K35">
        <v>15</v>
      </c>
      <c r="N35">
        <v>45</v>
      </c>
      <c r="O35">
        <v>0.4</v>
      </c>
      <c r="Q35" t="s">
        <v>24</v>
      </c>
      <c r="R35" t="s">
        <v>113</v>
      </c>
    </row>
    <row r="36" spans="1:18">
      <c r="A36" t="s">
        <v>114</v>
      </c>
      <c r="B36" s="2" t="str">
        <f>Hyperlink("https://www.diodes.com/assets/Datasheets/ZXRE125.pdf")</f>
        <v>https://www.diodes.com/assets/Datasheets/ZXRE125.pdf</v>
      </c>
      <c r="C36" t="str">
        <f>Hyperlink("https://www.diodes.com/part/view/ZXRE125","ZXRE125")</f>
        <v>ZXRE125</v>
      </c>
      <c r="D36" t="s">
        <v>115</v>
      </c>
      <c r="E36" t="s">
        <v>44</v>
      </c>
      <c r="F36" t="s">
        <v>21</v>
      </c>
      <c r="G36" t="s">
        <v>22</v>
      </c>
      <c r="H36">
        <v>1.22</v>
      </c>
      <c r="I36" t="s">
        <v>77</v>
      </c>
      <c r="K36">
        <v>20</v>
      </c>
      <c r="L36">
        <v>4</v>
      </c>
      <c r="M36">
        <v>20</v>
      </c>
      <c r="O36">
        <v>0.6</v>
      </c>
      <c r="P36">
        <v>60</v>
      </c>
      <c r="Q36" t="s">
        <v>24</v>
      </c>
      <c r="R36" t="s">
        <v>82</v>
      </c>
    </row>
    <row r="37" spans="1:18">
      <c r="A37" t="s">
        <v>116</v>
      </c>
      <c r="B37" s="2" t="str">
        <f>Hyperlink("https://www.diodes.com/assets/Datasheets/ZXRE160.pdf")</f>
        <v>https://www.diodes.com/assets/Datasheets/ZXRE160.pdf</v>
      </c>
      <c r="C37" t="str">
        <f>Hyperlink("https://www.diodes.com/part/view/ZXRE160","ZXRE160")</f>
        <v>ZXRE160</v>
      </c>
      <c r="D37" t="s">
        <v>117</v>
      </c>
      <c r="E37" t="s">
        <v>20</v>
      </c>
      <c r="F37" t="s">
        <v>21</v>
      </c>
      <c r="G37" t="s">
        <v>22</v>
      </c>
      <c r="H37">
        <v>0.6</v>
      </c>
      <c r="I37" t="s">
        <v>41</v>
      </c>
      <c r="J37">
        <v>18</v>
      </c>
      <c r="K37">
        <v>15</v>
      </c>
      <c r="N37">
        <v>45</v>
      </c>
      <c r="O37">
        <v>0.4</v>
      </c>
      <c r="Q37" t="s">
        <v>24</v>
      </c>
      <c r="R37" t="s">
        <v>118</v>
      </c>
    </row>
    <row r="38" spans="1:18">
      <c r="A38" t="s">
        <v>119</v>
      </c>
      <c r="B38" s="2" t="str">
        <f>Hyperlink("https://www.diodes.com/assets/Datasheets/ZXRE330.pdf")</f>
        <v>https://www.diodes.com/assets/Datasheets/ZXRE330.pdf</v>
      </c>
      <c r="C38" t="str">
        <f>Hyperlink("https://www.diodes.com/part/view/ZXRE330","ZXRE330")</f>
        <v>ZXRE330</v>
      </c>
      <c r="D38" t="s">
        <v>120</v>
      </c>
      <c r="E38" t="s">
        <v>44</v>
      </c>
      <c r="F38" t="s">
        <v>21</v>
      </c>
      <c r="G38" t="s">
        <v>22</v>
      </c>
      <c r="H38">
        <v>3.3</v>
      </c>
      <c r="I38">
        <v>0.5</v>
      </c>
      <c r="K38">
        <v>5</v>
      </c>
      <c r="L38">
        <v>1</v>
      </c>
      <c r="M38">
        <v>15</v>
      </c>
      <c r="O38">
        <v>2</v>
      </c>
      <c r="P38">
        <v>55</v>
      </c>
      <c r="Q38" t="s">
        <v>81</v>
      </c>
      <c r="R38" t="s">
        <v>35</v>
      </c>
    </row>
    <row r="39" spans="1:18">
      <c r="A39" t="s">
        <v>121</v>
      </c>
      <c r="B39" s="2" t="str">
        <f>Hyperlink("https://www.diodes.com/assets/Datasheets/ZXRE4041.pdf")</f>
        <v>https://www.diodes.com/assets/Datasheets/ZXRE4041.pdf</v>
      </c>
      <c r="C39" t="str">
        <f>Hyperlink("https://www.diodes.com/part/view/ZXRE4041","ZXRE4041")</f>
        <v>ZXRE4041</v>
      </c>
      <c r="D39" t="s">
        <v>58</v>
      </c>
      <c r="E39" t="s">
        <v>44</v>
      </c>
      <c r="F39" t="s">
        <v>21</v>
      </c>
      <c r="G39" t="s">
        <v>22</v>
      </c>
      <c r="H39">
        <v>1.225</v>
      </c>
      <c r="I39" t="s">
        <v>77</v>
      </c>
      <c r="K39">
        <v>12</v>
      </c>
      <c r="L39">
        <v>30</v>
      </c>
      <c r="M39">
        <v>20</v>
      </c>
      <c r="O39">
        <v>0.92</v>
      </c>
      <c r="P39">
        <v>60</v>
      </c>
      <c r="Q39" t="s">
        <v>24</v>
      </c>
      <c r="R39" t="s">
        <v>82</v>
      </c>
    </row>
  </sheetData>
  <autoFilter ref="A1:R39"/>
  <hyperlinks>
    <hyperlink ref="B2" r:id="rId_hyperlink_1" tooltip="https://www.diodes.com/assets/Datasheets/AN431.pdf" display="https://www.diodes.com/assets/Datasheets/AN431.pdf"/>
    <hyperlink ref="C2" r:id="rId_hyperlink_2" tooltip="AN431" display="AN431"/>
    <hyperlink ref="B3" r:id="rId_hyperlink_3" tooltip="https://www.diodes.com/assets/Datasheets/AP431S_AP431SH.pdf" display="https://www.diodes.com/assets/Datasheets/AP431S_AP431SH.pdf"/>
    <hyperlink ref="C3" r:id="rId_hyperlink_4" tooltip="AP431S/AP431SH" display="AP431S/AP431SH"/>
    <hyperlink ref="B4" r:id="rId_hyperlink_5" tooltip="https://www.diodes.com/assets/Datasheets/AS431.pdf" display="https://www.diodes.com/assets/Datasheets/AS431.pdf"/>
    <hyperlink ref="C4" r:id="rId_hyperlink_6" tooltip="AS431" display="AS431"/>
    <hyperlink ref="B5" r:id="rId_hyperlink_7" tooltip="https://www.diodes.com/assets/Datasheets/AS431H.pdf" display="https://www.diodes.com/assets/Datasheets/AS431H.pdf"/>
    <hyperlink ref="C5" r:id="rId_hyperlink_8" tooltip="AS431H" display="AS431H"/>
    <hyperlink ref="B6" r:id="rId_hyperlink_9" tooltip="https://www.diodes.com/assets/Datasheets/AZ431A.pdf" display="https://www.diodes.com/assets/Datasheets/AZ431A.pdf"/>
    <hyperlink ref="C6" r:id="rId_hyperlink_10" tooltip="AZ431-A" display="AZ431-A"/>
    <hyperlink ref="B7" r:id="rId_hyperlink_11" tooltip="https://www.diodes.com/assets/Datasheets/AZ431L.pdf" display="https://www.diodes.com/assets/Datasheets/AZ431L.pdf"/>
    <hyperlink ref="C7" r:id="rId_hyperlink_12" tooltip="AZ431L" display="AZ431L"/>
    <hyperlink ref="B8" r:id="rId_hyperlink_13" tooltip="https://www.diodes.com/assets/Datasheets/AZ9431Q.pdf" display="https://www.diodes.com/assets/Datasheets/AZ9431Q.pdf"/>
    <hyperlink ref="C8" r:id="rId_hyperlink_14" tooltip="AZ9431Q" display="AZ9431Q"/>
    <hyperlink ref="B9" r:id="rId_hyperlink_15" tooltip="https://www.diodes.com/assets/Datasheets/LM4040.pdf" display="https://www.diodes.com/assets/Datasheets/LM4040.pdf"/>
    <hyperlink ref="C9" r:id="rId_hyperlink_16" tooltip="LM4040" display="LM4040"/>
    <hyperlink ref="B10" r:id="rId_hyperlink_17" tooltip="https://www.diodes.com/assets/Datasheets/LM4040Q.pdf" display="https://www.diodes.com/assets/Datasheets/LM4040Q.pdf"/>
    <hyperlink ref="C10" r:id="rId_hyperlink_18" tooltip="LM4040Q" display="LM4040Q"/>
    <hyperlink ref="B11" r:id="rId_hyperlink_19" tooltip="https://www.diodes.com/assets/Datasheets/LM4041.pdf" display="https://www.diodes.com/assets/Datasheets/LM4041.pdf"/>
    <hyperlink ref="C11" r:id="rId_hyperlink_20" tooltip="LM4041" display="LM4041"/>
    <hyperlink ref="B12" r:id="rId_hyperlink_21" tooltip="https://www.diodes.com/assets/Datasheets/LM4041.pdf" display="https://www.diodes.com/assets/Datasheets/LM4041.pdf"/>
    <hyperlink ref="C12" r:id="rId_hyperlink_22" tooltip="LM4041-ADJ" display="LM4041-ADJ"/>
    <hyperlink ref="B13" r:id="rId_hyperlink_23" tooltip="https://www.diodes.com/assets/Datasheets/LM4041Q.pdf" display="https://www.diodes.com/assets/Datasheets/LM4041Q.pdf"/>
    <hyperlink ref="C13" r:id="rId_hyperlink_24" tooltip="LM4041Q" display="LM4041Q"/>
    <hyperlink ref="B14" r:id="rId_hyperlink_25" tooltip="https://www.diodes.com/assets/Datasheets/LM4041Q.pdf" display="https://www.diodes.com/assets/Datasheets/LM4041Q.pdf"/>
    <hyperlink ref="C14" r:id="rId_hyperlink_26" tooltip="LM4041Q-ADJ" display="LM4041Q-ADJ"/>
    <hyperlink ref="B15" r:id="rId_hyperlink_27" tooltip="https://www.diodes.com/assets/Datasheets/TLV431.pdf" display="https://www.diodes.com/assets/Datasheets/TLV431.pdf"/>
    <hyperlink ref="C15" r:id="rId_hyperlink_28" tooltip="TLV431" display="TLV431"/>
    <hyperlink ref="B16" r:id="rId_hyperlink_29" tooltip="https://www.diodes.com/assets/Datasheets/TLV431Q.pdf" display="https://www.diodes.com/assets/Datasheets/TLV431Q.pdf"/>
    <hyperlink ref="C16" r:id="rId_hyperlink_30" tooltip="TLV431Q" display="TLV431Q"/>
    <hyperlink ref="B17" r:id="rId_hyperlink_31" tooltip="https://www.diodes.com/assets/Datasheets/ZHT431.pdf" display="https://www.diodes.com/assets/Datasheets/ZHT431.pdf"/>
    <hyperlink ref="C17" r:id="rId_hyperlink_32" tooltip="ZHT431" display="ZHT431"/>
    <hyperlink ref="B18" r:id="rId_hyperlink_33" tooltip="https://www.diodes.com/assets/Datasheets/ZR285.pdf" display="https://www.diodes.com/assets/Datasheets/ZR285.pdf"/>
    <hyperlink ref="C18" r:id="rId_hyperlink_34" tooltip="ZR285-2.5" display="ZR285-2.5"/>
    <hyperlink ref="B19" r:id="rId_hyperlink_35" tooltip="https://www.diodes.com/assets/Datasheets/ZR431.pdf" display="https://www.diodes.com/assets/Datasheets/ZR431.pdf"/>
    <hyperlink ref="C19" r:id="rId_hyperlink_36" tooltip="ZR431" display="ZR431"/>
    <hyperlink ref="B20" r:id="rId_hyperlink_37" tooltip="https://www.diodes.com/assets/Datasheets/ZR431L.pdf" display="https://www.diodes.com/assets/Datasheets/ZR431L.pdf"/>
    <hyperlink ref="C20" r:id="rId_hyperlink_38" tooltip="ZR431L" display="ZR431L"/>
    <hyperlink ref="B21" r:id="rId_hyperlink_39" tooltip="https://www.diodes.com/assets/Datasheets/ZRB500.pdf" display="https://www.diodes.com/assets/Datasheets/ZRB500.pdf"/>
    <hyperlink ref="C21" r:id="rId_hyperlink_40" tooltip="ZRB500" display="ZRB500"/>
    <hyperlink ref="B22" r:id="rId_hyperlink_41" tooltip="https://www.diodes.com/assets/Datasheets/ZRC250.pdf" display="https://www.diodes.com/assets/Datasheets/ZRC250.pdf"/>
    <hyperlink ref="C22" r:id="rId_hyperlink_42" tooltip="ZRC250" display="ZRC250"/>
    <hyperlink ref="B23" r:id="rId_hyperlink_43" tooltip="https://www.diodes.com/assets/Datasheets/ZRC330.pdf" display="https://www.diodes.com/assets/Datasheets/ZRC330.pdf"/>
    <hyperlink ref="C23" r:id="rId_hyperlink_44" tooltip="ZRC330" display="ZRC330"/>
    <hyperlink ref="B24" r:id="rId_hyperlink_45" tooltip="https://www.diodes.com/assets/Datasheets/ZRC330Q.pdf" display="https://www.diodes.com/assets/Datasheets/ZRC330Q.pdf"/>
    <hyperlink ref="C24" r:id="rId_hyperlink_46" tooltip="ZRC330Q" display="ZRC330Q"/>
    <hyperlink ref="B25" r:id="rId_hyperlink_47" tooltip="https://www.diodes.com/assets/Datasheets/ZRC400.pdf" display="https://www.diodes.com/assets/Datasheets/ZRC400.pdf"/>
    <hyperlink ref="C25" r:id="rId_hyperlink_48" tooltip="ZRC400" display="ZRC400"/>
    <hyperlink ref="B26" r:id="rId_hyperlink_49" tooltip="https://www.diodes.com/assets/Datasheets/ZRC500.pdf" display="https://www.diodes.com/assets/Datasheets/ZRC500.pdf"/>
    <hyperlink ref="C26" r:id="rId_hyperlink_50" tooltip="ZRC500" display="ZRC500"/>
    <hyperlink ref="B27" r:id="rId_hyperlink_51" tooltip="https://www.diodes.com/assets/Datasheets/ZRT025.pdf" display="https://www.diodes.com/assets/Datasheets/ZRT025.pdf"/>
    <hyperlink ref="C27" r:id="rId_hyperlink_52" tooltip="ZRT025" display="ZRT025"/>
    <hyperlink ref="B28" r:id="rId_hyperlink_53" tooltip="https://www.diodes.com/assets/Datasheets/ZRT040.pdf" display="https://www.diodes.com/assets/Datasheets/ZRT040.pdf"/>
    <hyperlink ref="C28" r:id="rId_hyperlink_54" tooltip="ZRT040" display="ZRT040"/>
    <hyperlink ref="B29" r:id="rId_hyperlink_55" tooltip="https://www.diodes.com/assets/Datasheets/ZRT050.pdf" display="https://www.diodes.com/assets/Datasheets/ZRT050.pdf"/>
    <hyperlink ref="C29" r:id="rId_hyperlink_56" tooltip="ZRT050" display="ZRT050"/>
    <hyperlink ref="B30" r:id="rId_hyperlink_57" tooltip="https://www.diodes.com/assets/Datasheets/ZTL431AQ_ZTL431BQ_ZTL432AQ_ZTL432BQ.pdf" display="https://www.diodes.com/assets/Datasheets/ZTL431AQ_ZTL431BQ_ZTL432AQ_ZTL432BQ.pdf"/>
    <hyperlink ref="C30" r:id="rId_hyperlink_58" tooltip="ZTL431AQ" display="ZTL431AQ"/>
    <hyperlink ref="B31" r:id="rId_hyperlink_59" tooltip="https://www.diodes.com/assets/Datasheets/ZTL431AQ_ZTL431BQ_ZTL432AQ_ZTL432BQ.pdf" display="https://www.diodes.com/assets/Datasheets/ZTL431AQ_ZTL431BQ_ZTL432AQ_ZTL432BQ.pdf"/>
    <hyperlink ref="C31" r:id="rId_hyperlink_60" tooltip="ZTL431BQ" display="ZTL431BQ"/>
    <hyperlink ref="B32" r:id="rId_hyperlink_61" tooltip="https://www.diodes.com/assets/Datasheets/ZTL431AQ_ZTL431BQ_ZTL432AQ_ZTL432BQ.pdf" display="https://www.diodes.com/assets/Datasheets/ZTL431AQ_ZTL431BQ_ZTL432AQ_ZTL432BQ.pdf"/>
    <hyperlink ref="C32" r:id="rId_hyperlink_62" tooltip="ZTL432AQ" display="ZTL432AQ"/>
    <hyperlink ref="B33" r:id="rId_hyperlink_63" tooltip="https://www.diodes.com/assets/Datasheets/ZTL431AQ_ZTL431BQ_ZTL432AQ_ZTL432BQ.pdf" display="https://www.diodes.com/assets/Datasheets/ZTL431AQ_ZTL431BQ_ZTL432AQ_ZTL432BQ.pdf"/>
    <hyperlink ref="C33" r:id="rId_hyperlink_64" tooltip="ZTL432BQ" display="ZTL432BQ"/>
    <hyperlink ref="B34" r:id="rId_hyperlink_65" tooltip="https://www.diodes.com/assets/Datasheets/ZTLV431.pdf" display="https://www.diodes.com/assets/Datasheets/ZTLV431.pdf"/>
    <hyperlink ref="C34" r:id="rId_hyperlink_66" tooltip="ZTLV431" display="ZTLV431"/>
    <hyperlink ref="B35" r:id="rId_hyperlink_67" tooltip="https://www.diodes.com/assets/Datasheets/ZXRD060.pdf" display="https://www.diodes.com/assets/Datasheets/ZXRD060.pdf"/>
    <hyperlink ref="C35" r:id="rId_hyperlink_68" tooltip="ZXRD060" display="ZXRD060"/>
    <hyperlink ref="B36" r:id="rId_hyperlink_69" tooltip="https://www.diodes.com/assets/Datasheets/ZXRE125.pdf" display="https://www.diodes.com/assets/Datasheets/ZXRE125.pdf"/>
    <hyperlink ref="C36" r:id="rId_hyperlink_70" tooltip="ZXRE125" display="ZXRE125"/>
    <hyperlink ref="B37" r:id="rId_hyperlink_71" tooltip="https://www.diodes.com/assets/Datasheets/ZXRE160.pdf" display="https://www.diodes.com/assets/Datasheets/ZXRE160.pdf"/>
    <hyperlink ref="C37" r:id="rId_hyperlink_72" tooltip="ZXRE160" display="ZXRE160"/>
    <hyperlink ref="B38" r:id="rId_hyperlink_73" tooltip="https://www.diodes.com/assets/Datasheets/ZXRE330.pdf" display="https://www.diodes.com/assets/Datasheets/ZXRE330.pdf"/>
    <hyperlink ref="C38" r:id="rId_hyperlink_74" tooltip="ZXRE330" display="ZXRE330"/>
    <hyperlink ref="B39" r:id="rId_hyperlink_75" tooltip="https://www.diodes.com/assets/Datasheets/ZXRE4041.pdf" display="https://www.diodes.com/assets/Datasheets/ZXRE4041.pdf"/>
    <hyperlink ref="C39" r:id="rId_hyperlink_76" tooltip="ZXRE4041" display="ZXRE404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2024-07-16T15:47:51-05:00</dcterms:created>
  <dcterms:modified xsi:type="dcterms:W3CDTF">2024-07-16T15:47:51-05:00</dcterms:modified>
  <dc:title>Untitled Spreadsheet</dc:title>
  <dc:description/>
  <dc:subject/>
  <cp:keywords/>
  <cp:category/>
</cp:coreProperties>
</file>