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'Worksheet'!$A$1:$AC$122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<sst xmlns="http://schemas.openxmlformats.org/spreadsheetml/2006/main" uniqueCount="353">
  <si>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</si>
  <si>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</si>
  <si>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</si>
  <si>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</si>
  <si>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Iq (max)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</si>
  <si>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Iq (typ)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</si>
  <si>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</si>
  <si>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</si>
  <si>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</si>
  <si>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options</t>
    </r>
  </si>
  <si>
    <r>
      <rPr>
        <rFont val="Arial"/>
        <b val="true"/>
        <i val="false"/>
        <strike val="false"/>
        <color rgb="FF000000"/>
        <sz val="8"/>
        <u val="none"/>
      </rPr>
      <t xml:space="preserve">Iout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</si>
  <si>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Vin (Max)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</si>
  <si>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Vin (Min)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</si>
  <si>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Vout (min)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</si>
  <si>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Vout (max)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</si>
  <si>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Fixed Vout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</si>
  <si>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Adjustable VFB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</si>
  <si>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Accuracy 25C</t>
    </r>
  </si>
  <si>
    <r>
      <rPr>
        <rFont val="Arial"/>
        <b val="true"/>
        <i val="false"/>
        <strike val="false"/>
        <color rgb="FF000000"/>
        <sz val="8"/>
        <u val="none"/>
      </rPr>
      <t xml:space="preserve">Noise uV RMS 10-100 kHz</t>
    </r>
  </si>
  <si>
    <r>
      <rPr>
        <rFont val="Arial"/>
        <b val="true"/>
        <i val="false"/>
        <strike val="false"/>
        <color rgb="FF000000"/>
        <sz val="8"/>
        <u val="none"/>
      </rPr>
      <t xml:space="preserve">VDROPOUT (Max) (V) at Max Current and Max Ouput Voltage</t>
    </r>
  </si>
  <si>
    <r>
      <rPr>
        <rFont val="Arial"/>
        <b val="true"/>
        <i val="false"/>
        <strike val="false"/>
        <color rgb="FF000000"/>
        <sz val="8"/>
        <u val="none"/>
      </rPr>
      <t xml:space="preserve">PSRR (dB) 1kHz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</si>
  <si>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Temperature (Ambient) (°C)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</si>
  <si>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Enable Active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</si>
  <si>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</si>
  <si>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Discharge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</si>
  <si>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 Good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</si>
  <si>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Reverse Protection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</si>
  <si>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VCTL Function</t>
    </r>
  </si>
  <si>
    <t>Packages</t>
  </si>
  <si>
    <t>AP130</t>
  </si>
  <si>
    <t>300MA Low Dropout (LDO) Linear Regulator</t>
  </si>
  <si>
    <t>No</t>
  </si>
  <si>
    <t>Standard</t>
  </si>
  <si>
    <t>LDO</t>
  </si>
  <si>
    <t>Fixed</t>
  </si>
  <si>
    <t>1.5, 1.8, 2.0, 2.5, 2.8, 3.0, 3.3, 3.5</t>
  </si>
  <si>
    <t>-40~85</t>
  </si>
  <si>
    <t>SC59, SOT23, SOT89</t>
  </si>
  <si>
    <t>AP139</t>
  </si>
  <si>
    <t>300MA Low-Noise CMOS LDO</t>
  </si>
  <si>
    <t>Yes (High)</t>
  </si>
  <si>
    <t>SOT25</t>
  </si>
  <si>
    <t>AP2112</t>
  </si>
  <si>
    <t>600MA CMOS LDO Regulator with ENABLE</t>
  </si>
  <si>
    <t>1.2, 1.8, 2.5, 2.6, 3.3</t>
  </si>
  <si>
    <t>Yes</t>
  </si>
  <si>
    <t>SO-8, SOT25, SOT89-5</t>
  </si>
  <si>
    <t>AP2114</t>
  </si>
  <si>
    <t>1A Low Noise CMOS LDO Regulator with ENABLE</t>
  </si>
  <si>
    <t>Adjustable &amp; Fixed</t>
  </si>
  <si>
    <t>1.2, 1.5, 1.8, 2.5, 3.3</t>
  </si>
  <si>
    <t>SO-8, SO-8EP, SOT223, TO252 (DPAK)</t>
  </si>
  <si>
    <t>AP2115</t>
  </si>
  <si>
    <t>1.2, 1.8, 2.5, 3.3</t>
  </si>
  <si>
    <t>SO-8, SOT89-5</t>
  </si>
  <si>
    <t>AP2125</t>
  </si>
  <si>
    <t>300MA, High Speed, Extremely Low Noise CMOS LDO Regulator</t>
  </si>
  <si>
    <t>1.8, 2.5, 2.8,  3.0, 3.3, 4.15, 4.2</t>
  </si>
  <si>
    <t>SC59, SOT23, SOT25, SOT353</t>
  </si>
  <si>
    <t>AP2126</t>
  </si>
  <si>
    <t>300MA High Speed, Extremely Low Noise CMOS LDO Regulator</t>
  </si>
  <si>
    <t>Adjustable</t>
  </si>
  <si>
    <t>SOT23</t>
  </si>
  <si>
    <t>AP2127</t>
  </si>
  <si>
    <t>1.0, 1.2, 1.5, 1.8, 2.5, 2.8, 3.0, 3.3, 4.2, 4.75</t>
  </si>
  <si>
    <t>SOT23, SOT25, SOT89</t>
  </si>
  <si>
    <t>AP2128</t>
  </si>
  <si>
    <t>1.0, 1.2, 1.5, 1.8, 2.5,  2.8, 3.0, 3.3, 3.9, 4.2, 4.75, 5.2</t>
  </si>
  <si>
    <t>AP2129</t>
  </si>
  <si>
    <t>1.0,  1.2, 3.3</t>
  </si>
  <si>
    <t>AP2132</t>
  </si>
  <si>
    <t>2A CMOS LDO Regulator</t>
  </si>
  <si>
    <t>1.2, 1.5, 1.8, 2.5</t>
  </si>
  <si>
    <t>Open Drain</t>
  </si>
  <si>
    <t>SO-8</t>
  </si>
  <si>
    <t>AP2132A</t>
  </si>
  <si>
    <t>Peak 3A CMOS LDO Regulator with ENABLE and Power Good</t>
  </si>
  <si>
    <t>AP2132B</t>
  </si>
  <si>
    <t>AP2138</t>
  </si>
  <si>
    <t>250MA Ultra Low Quiescent Current CMOS LDO</t>
  </si>
  <si>
    <t>1.2, 1.4, 1.5, 1.8, 2.1,  2.5, 2.8, 3.0, 3.3, 3.6, 4.0</t>
  </si>
  <si>
    <t>AP2139</t>
  </si>
  <si>
    <t>SOT23, SOT25</t>
  </si>
  <si>
    <t>AP2202</t>
  </si>
  <si>
    <t>150MA RF ULDO Regulator</t>
  </si>
  <si>
    <t>2.5, 2.6,  2.8, 3.0, 3.3</t>
  </si>
  <si>
    <t>Rerverse Current</t>
  </si>
  <si>
    <t>SOT25, SOT89</t>
  </si>
  <si>
    <t>AP2205</t>
  </si>
  <si>
    <t>Wide Input Voltage Range, 200MA ULDO Regulator</t>
  </si>
  <si>
    <t>1.5, 1.8, 2.5,  2.8, 3.0, 3.3, 5.0</t>
  </si>
  <si>
    <t>AP2210</t>
  </si>
  <si>
    <t>300MA RF ULDO Regulator</t>
  </si>
  <si>
    <t>2.5, 2.8, 3.0,  3.3, 3.6, 4.0, 5.0</t>
  </si>
  <si>
    <t>AP2213</t>
  </si>
  <si>
    <t>500MA Low Noise LDO Regulator</t>
  </si>
  <si>
    <t>2.5,  3.0, 3.3</t>
  </si>
  <si>
    <t>SO-8, SOT223</t>
  </si>
  <si>
    <t>AP7165</t>
  </si>
  <si>
    <t>600MA Low Dropout Regulator with POK</t>
  </si>
  <si>
    <t>SO-8EP, U-DFN3030-10</t>
  </si>
  <si>
    <t>AP7167</t>
  </si>
  <si>
    <t>1.2A Low Dropout Regulator with POK</t>
  </si>
  <si>
    <t>AP7168</t>
  </si>
  <si>
    <t>SO-8EP</t>
  </si>
  <si>
    <t>AP7173</t>
  </si>
  <si>
    <t>1.5A Low Dropout Linear Regulator with Programmable Soft-Start</t>
  </si>
  <si>
    <t>AP7176B</t>
  </si>
  <si>
    <t>3A Ultra Low Dropout Linear Regulator with ENABLE</t>
  </si>
  <si>
    <t>MSOP-8EP, SO-8EP, U-DFN3030-10</t>
  </si>
  <si>
    <t>AP7179D</t>
  </si>
  <si>
    <t>3A, Ultra Low Noise, High Accuracy, LDO Voltage Regulator</t>
  </si>
  <si>
    <t>W-QFN3535-20 (Type A1)</t>
  </si>
  <si>
    <t>AP7215</t>
  </si>
  <si>
    <t>600MA CMOS LDO</t>
  </si>
  <si>
    <t>SO-8, SOT89</t>
  </si>
  <si>
    <t>AP7217</t>
  </si>
  <si>
    <t>500MA CMOS LDO</t>
  </si>
  <si>
    <t>AP7217A</t>
  </si>
  <si>
    <t>3.3V 600MA CMOS LDO</t>
  </si>
  <si>
    <t>SO-8, SO-8EP</t>
  </si>
  <si>
    <t>AP7217C</t>
  </si>
  <si>
    <t>1.25V 600MA CMOS LDO</t>
  </si>
  <si>
    <t>AP7217D</t>
  </si>
  <si>
    <t>1.2V 600MA CMOS LDO</t>
  </si>
  <si>
    <t>SOT89</t>
  </si>
  <si>
    <t>AP7311</t>
  </si>
  <si>
    <t>150MA, Low Quiescent Current, Fast Transient Low Dropout Linear Regulator</t>
  </si>
  <si>
    <t>1.0, 1.2, 1.5, 1.8,  2.0, 2.5, 2.8, 3.0, 3.3</t>
  </si>
  <si>
    <t>AP7313</t>
  </si>
  <si>
    <t>1.0, 1.2, 1.5, 1.8, 2.0, 2.5, 2.8, 3.0, 3.3</t>
  </si>
  <si>
    <t>AP7315</t>
  </si>
  <si>
    <t>150MA High PSRR Low Noise LDO with ENABLE</t>
  </si>
  <si>
    <t>1.1, 1.2, 1.35, 1.5, 1.8, 1.85, 2.2, 2.3, 2.5, 2.6, 2.8, 2.85, 2.9, 2.95, 3.0, 3.1, 3.2, 3.3</t>
  </si>
  <si>
    <t>Yes, No</t>
  </si>
  <si>
    <t>SOT23, SOT25, X2-DFN1010-4</t>
  </si>
  <si>
    <t>AP7315Q</t>
  </si>
  <si>
    <t>Automotive Compliant 150MA High PSRR Low Noise LDO with ENABLE</t>
  </si>
  <si>
    <t>Automotive</t>
  </si>
  <si>
    <t>1.1, 1.2, 1.5, 1.72, 1.8, 2.5, 2.7, 2.8, 2.9, 3.0, 3.3</t>
  </si>
  <si>
    <t>-40~125</t>
  </si>
  <si>
    <t>AP7330</t>
  </si>
  <si>
    <t>300MA High PSRR Low Noise LDO with ENABLE</t>
  </si>
  <si>
    <t>AP7331</t>
  </si>
  <si>
    <t>300MA, Low Quiescent Current, Fast Transient Low Dropout Linear Regulator</t>
  </si>
  <si>
    <t>SOT25, U-DFN2020-6</t>
  </si>
  <si>
    <t>AP7333</t>
  </si>
  <si>
    <t>AP7335</t>
  </si>
  <si>
    <t>0.8, 1.0, 1.2, 1.5, 1.8,  2.0, 2.5, 2.8, 3.0, 3.3, 3.9</t>
  </si>
  <si>
    <t>AP7335A</t>
  </si>
  <si>
    <t>AP7335A-50</t>
  </si>
  <si>
    <t>AP7340</t>
  </si>
  <si>
    <t>1.1, 1.2, 1.35, 1.5, 1.8, 1.85, 2.2, 2.3,  2.5, 2.6, 2.8, 2.85, 2.95, 3.0, 3.1, 3.2, 3.3</t>
  </si>
  <si>
    <t>X2-DFN1010-4</t>
  </si>
  <si>
    <t>AP7341</t>
  </si>
  <si>
    <t>1.1, 1.2, 1.5, 1.8, 1.85, 2.2,  2.5, 2.8, 2.85, 3.0, 3.1, 3.2, 3.3</t>
  </si>
  <si>
    <t>AP7343</t>
  </si>
  <si>
    <t>0.9, 1.0, 1.05, 1.1, 1.2, 1.3, 1.35, 1.4, 1.5, 1.6, 1.7, 1.8, 1.85, 1.9, 2.0, 2.1, 2.2, 2.3, 2.5, 2.6, 2.7, 2.8, 2.85, 2.9, 2.95, 3.0, 3.1, 3.2, 3.3, 3.4, 3.5, 3.6</t>
  </si>
  <si>
    <t>SOT25, X2-DFN1010-4</t>
  </si>
  <si>
    <t>AP7343Q</t>
  </si>
  <si>
    <t>Automotive Compliant 300MA High PSRR Low Noise LDO with ENABLE</t>
  </si>
  <si>
    <t>0.9, 1.0, 1.1, 1.2, 1.5, 1.8, 2.5, 2.7, 2.8, 2.9, 3.0, 3.3</t>
  </si>
  <si>
    <t>SOT25, W-DFN2020-6/SWP (Type A1)</t>
  </si>
  <si>
    <t>AP7345D</t>
  </si>
  <si>
    <t>Dual 300MA High PSRR Low Noise LDO with ENABLE</t>
  </si>
  <si>
    <t>1.2, 1.5, 1.8, 2.5, 2.8, 2.85, 3.0, 3.3, 3.6</t>
  </si>
  <si>
    <t>X2-DFN1612-8</t>
  </si>
  <si>
    <t>AP7347D</t>
  </si>
  <si>
    <t>500mA High PSRR Low Noise LDO with Enable</t>
  </si>
  <si>
    <t>1.0, 1.05, 1.1, 1.2, 1.5, 1.8, 2.2, 2.5, 2.8, 2.9, 3.3, 5.0</t>
  </si>
  <si>
    <t>SOT25 (Type A1), W-DFN2020-6/SWP (Type A1)</t>
  </si>
  <si>
    <t>AP7347DQ</t>
  </si>
  <si>
    <t>Automotive Compliant 500mA High PSRR Low Noise LDO With Enable</t>
  </si>
  <si>
    <t>AP7348</t>
  </si>
  <si>
    <t>Quad 300MA High PSRR Low Noise LDO with ENABLE</t>
  </si>
  <si>
    <t>1.2, 1.5, 1.8, 2.5, 2.8, 3.0, 3.6</t>
  </si>
  <si>
    <t>X1-DFN1612-8 (Type B)</t>
  </si>
  <si>
    <t>AP7350</t>
  </si>
  <si>
    <t>150MA Ultra-Low Quiescent Current LDO with ENABLE</t>
  </si>
  <si>
    <t>1.2, 1.5, 1.8, 1.85, 2.5, 2.7, 2.8, 3.0, 3.3, 4.5</t>
  </si>
  <si>
    <t>X2-WLB0606-4</t>
  </si>
  <si>
    <t>AP7351D</t>
  </si>
  <si>
    <t>0.8, 1.2, 1.5, 1.8, 1.85,  2.5, 2.7, 2.8, 3.0, 3.3, 4.5</t>
  </si>
  <si>
    <t>SOT25, X2-DFN1010-4 (Type B)</t>
  </si>
  <si>
    <t>AP7353</t>
  </si>
  <si>
    <t>250MA High PSRR Low Noise LDO with ENABLE</t>
  </si>
  <si>
    <t>1.8, 2.5, 2.8, 2.85, 2.9,  3.0, 3.1, 3.2, 3.3, 3.6, 4.5</t>
  </si>
  <si>
    <t>X1-WLB0707-4 (Type A1), X2-DFN1010-4 (Type B)</t>
  </si>
  <si>
    <t>AP7354</t>
  </si>
  <si>
    <t>150MA Ultra Low Quiescent Current LDO with ENABLE</t>
  </si>
  <si>
    <t>1.2, 1.5, 1.8, 1.85,  2.5, 2.8, 3.0, 3.3, 4.5</t>
  </si>
  <si>
    <t>AP7361C</t>
  </si>
  <si>
    <t>1A Low Dropout Adjustable and Fixed-Mode Regulator with ENABLE</t>
  </si>
  <si>
    <t>1.0, 1.2, 1.5,  1.8, 2.5, 2.8, 3.3</t>
  </si>
  <si>
    <t>SO-8EP, SOT223, SOT89-5, TO252 (DPAK), U-DFN3030-8 (Type E)</t>
  </si>
  <si>
    <t>AP7361E</t>
  </si>
  <si>
    <t>U-DFN3030-8</t>
  </si>
  <si>
    <t>AP7361EA</t>
  </si>
  <si>
    <t>1.0, 1.2, 1.5, 1.8, 2.5, 2.8, 3.3</t>
  </si>
  <si>
    <t>AP7362</t>
  </si>
  <si>
    <t>1.5A, Low Quiescent Curreent, Fast Transient Ultra-Low Dropout Linear Regulator</t>
  </si>
  <si>
    <t>1.0, 1.2, 1.5,  1.8, 2.5, 3.3</t>
  </si>
  <si>
    <t>SO-8EP, U-DFN2030-8</t>
  </si>
  <si>
    <t>AP7363</t>
  </si>
  <si>
    <t>1.5A Low Quiescent Current, Fast Transient Ultra-Low Dropout Linear Regulator</t>
  </si>
  <si>
    <t>SO-8EP, SOT223, TO252 (DPAK), U-DFN2030-8</t>
  </si>
  <si>
    <t>AP7366EA</t>
  </si>
  <si>
    <t>600mA Low Quiescent Current Fast Transient Low Dropout Linear Regulator</t>
  </si>
  <si>
    <t>1.0, 1.2, 1.5, 1.8, 2.0, 2.5, 2.8, 3.0, 3.3, 3.6, 3.9</t>
  </si>
  <si>
    <t>AP7368</t>
  </si>
  <si>
    <t>500mA/1A LOW NOISE RF LDO WITH ENABLE IN DFN1612-8</t>
  </si>
  <si>
    <t>0.5, 1</t>
  </si>
  <si>
    <t>0.9, 1.0, 1.2, 1.5, 1.8, 2.5, 2.8, 3.0, 3.3</t>
  </si>
  <si>
    <t>0.9, 0.19</t>
  </si>
  <si>
    <t>AP7375</t>
  </si>
  <si>
    <t>Wide Input Voltage Range, 300mA ULDO Regulator</t>
  </si>
  <si>
    <t>1.8, 3, 3.3, 5</t>
  </si>
  <si>
    <t>SOT23, SOT25, SOT89, U-DFN2020-6 / SWP (Type UXC)</t>
  </si>
  <si>
    <t>AP7375Q</t>
  </si>
  <si>
    <t>Automotive-Compliant Wide Input Voltage Range, 300mA ULDO REGULATOR</t>
  </si>
  <si>
    <t>1.8,3,3.3,5</t>
  </si>
  <si>
    <t>SO-8EP, SOT25, SOT89, U-DFN2020-6 / SWP (Type UXC)</t>
  </si>
  <si>
    <t>AP7380</t>
  </si>
  <si>
    <t>Wide Input Voltage Range, 150MA ULDO Regulator</t>
  </si>
  <si>
    <t>1.8, 3.0, 3.3,  3.6, 4.15, 4.4, 5.0</t>
  </si>
  <si>
    <t>N/A</t>
  </si>
  <si>
    <t>AP7381</t>
  </si>
  <si>
    <t>2.8, 3.3, 5.0, 7.0</t>
  </si>
  <si>
    <t>2%</t>
  </si>
  <si>
    <t>no</t>
  </si>
  <si>
    <t>SOT23, SOT89, TO92</t>
  </si>
  <si>
    <t>AP7383</t>
  </si>
  <si>
    <t>1.8, 3.0, 3.3, 3.45, 3.6, 4.15, 4.4, 5.0</t>
  </si>
  <si>
    <t>1%</t>
  </si>
  <si>
    <t>H</t>
  </si>
  <si>
    <t>SOT25, SOT89, U-DFN2020-6 (Type C)</t>
  </si>
  <si>
    <t>AP7387</t>
  </si>
  <si>
    <t>WIDE INPUT VOLTAGE RANGE, 150mA ULDO REGULATOR</t>
  </si>
  <si>
    <t>3,3.3,3.6,5</t>
  </si>
  <si>
    <t>SOT23, SOT25, SOT89, U-DFN2020-6, U-DFN2020-6 (Type C)</t>
  </si>
  <si>
    <t>AP7387Q</t>
  </si>
  <si>
    <t>AUTOMOTIVE COMPLIANT WIDE INPUT VOLTAGE RANGE 150mA ULDO REGULATOR</t>
  </si>
  <si>
    <t>SOT89, U-DFN2020-6 / SWP (Type UXC)</t>
  </si>
  <si>
    <t>AP7583AQ</t>
  </si>
  <si>
    <t>Wide Input Voltage Range, 300mA ULDO Regulator with PG</t>
  </si>
  <si>
    <t>3.3,5</t>
  </si>
  <si>
    <t>MSOP-8EP, TO252-4 (Type C), W-DFN2020-6/SWP (Type A1)</t>
  </si>
  <si>
    <t>AP7583Q</t>
  </si>
  <si>
    <t>MSOP-8EP, TO252-4, W-DFN2020-6/SWP (Type A1)</t>
  </si>
  <si>
    <t>AS7805A</t>
  </si>
  <si>
    <t>1A 3-TERMINAL POSITIVE VOLTAGE REGULATOR</t>
  </si>
  <si>
    <t>Linear Regulator</t>
  </si>
  <si>
    <t>TO220-3, TO252 (DPAK), TO252 (Type CJ)</t>
  </si>
  <si>
    <t>AS7806A</t>
  </si>
  <si>
    <t>AS7808A</t>
  </si>
  <si>
    <t>AS7809A</t>
  </si>
  <si>
    <t>AS7812A</t>
  </si>
  <si>
    <t>0~125</t>
  </si>
  <si>
    <t>AS7815A</t>
  </si>
  <si>
    <t>AS7818A</t>
  </si>
  <si>
    <t>AS78L05</t>
  </si>
  <si>
    <t>100mA POSITIVE VOLTAGE REGULATOR</t>
  </si>
  <si>
    <t>SO-8, SOT89, TO92</t>
  </si>
  <si>
    <t>AS78L12</t>
  </si>
  <si>
    <t>AS78L15</t>
  </si>
  <si>
    <t>AZ1084C</t>
  </si>
  <si>
    <t>5A Low Dropout Linear Regulator</t>
  </si>
  <si>
    <t>1.5, 1.8,  2.5, 3.3, 5.0</t>
  </si>
  <si>
    <t>TO252 (DPAK), TO252 (Type CJ)</t>
  </si>
  <si>
    <t>AZ1117C</t>
  </si>
  <si>
    <t>High current, Wide Vin, 800 mA LDO</t>
  </si>
  <si>
    <t>1.2, 1.5, 1.8, 2.5, 3.3, 5.0</t>
  </si>
  <si>
    <t>-20~125</t>
  </si>
  <si>
    <t>SOT223, SOT89, TO252 (DPAK), TO252 (Type CJ)</t>
  </si>
  <si>
    <t>AZ1117I</t>
  </si>
  <si>
    <t>High current, Wide Vin, 1 Amp LDO</t>
  </si>
  <si>
    <t>SOT223, TO252 (DPAK), TO252 (Type CJ)</t>
  </si>
  <si>
    <t>AZ2117</t>
  </si>
  <si>
    <t>Low IQ, Wide Vin, 1 Amp LDO</t>
  </si>
  <si>
    <t>SOT223</t>
  </si>
  <si>
    <t>AZ2185</t>
  </si>
  <si>
    <t>Low Iq, Wide Vin, 3 AMP LDO</t>
  </si>
  <si>
    <t>TO252 (Standard)</t>
  </si>
  <si>
    <t>ZLDO1117Q</t>
  </si>
  <si>
    <t>SOT223, TO252 (DPAK)</t>
  </si>
  <si>
    <t>ZLDO330</t>
  </si>
  <si>
    <t>Wide Vin, 300 mA LDO</t>
  </si>
  <si>
    <t>Yes (Low)</t>
  </si>
  <si>
    <t>SM-8</t>
  </si>
  <si>
    <t>ZLDO485</t>
  </si>
  <si>
    <t>ZLDO500</t>
  </si>
  <si>
    <t>ZMR250</t>
  </si>
  <si>
    <t>50mA 2.5V Linear Regulator</t>
  </si>
  <si>
    <t>-55~125</t>
  </si>
  <si>
    <t>ZMR250Q</t>
  </si>
  <si>
    <t>Automotive compliant 50mA 2.5V Linear Regulator</t>
  </si>
  <si>
    <t>ZMR330</t>
  </si>
  <si>
    <t>50mA 3.3V Linear Regulator</t>
  </si>
  <si>
    <t>ZMR330Q</t>
  </si>
  <si>
    <t>Automotive compliant 50mA 3.3V Linear Regulator</t>
  </si>
  <si>
    <t>ZMR500</t>
  </si>
  <si>
    <t>50mA 5V Linear Regulator</t>
  </si>
  <si>
    <t>ZMR500Q</t>
  </si>
  <si>
    <t>Automotive compliant 50mA 5V Linear Regulator</t>
  </si>
  <si>
    <t>ZSR1000</t>
  </si>
  <si>
    <t>200mA 10V Linear Regulator</t>
  </si>
  <si>
    <t>ZSR1200</t>
  </si>
  <si>
    <t>200mA 12V Linear Regulator</t>
  </si>
  <si>
    <t>ZSR300</t>
  </si>
  <si>
    <t>200mA 3V Linear Regulator</t>
  </si>
  <si>
    <t>ZSR330</t>
  </si>
  <si>
    <t>200mA 3.3V Linear Regulator</t>
  </si>
  <si>
    <t>ZSR500</t>
  </si>
  <si>
    <t>200mA 5V Linear Regulator</t>
  </si>
  <si>
    <t>ZSR800</t>
  </si>
  <si>
    <t>200mA 8V Linear Regulator</t>
  </si>
  <si>
    <t>ZXTR1005K4</t>
  </si>
  <si>
    <t>100V INPUT, 5V 50mA REGULATOR TRANSISTOR</t>
  </si>
  <si>
    <t>PowerDI5060-8 (Type B)</t>
  </si>
  <si>
    <t>ZXTR1005PD8</t>
  </si>
  <si>
    <t>TO252 (DPAK)</t>
  </si>
  <si>
    <t>ZXTR1135PD8</t>
  </si>
  <si>
    <t>ZXTR2005K</t>
  </si>
  <si>
    <t>100V INPUT, 5V 30mA REGULATOR TRANSISTOR</t>
  </si>
  <si>
    <t>ZXTR2005P5</t>
  </si>
  <si>
    <t>PowerDI5</t>
  </si>
  <si>
    <t>ZXTR2005Z</t>
  </si>
  <si>
    <t>ZXTR2005ZQ</t>
  </si>
  <si>
    <t>ZXTR2008K</t>
  </si>
  <si>
    <t>100V INPUT, 8.2V 50mA REGULATOR TRANSISTOR</t>
  </si>
  <si>
    <t>ZXTR2008P5</t>
  </si>
  <si>
    <t>ZXTR2008Z</t>
  </si>
  <si>
    <t>ZXTR2012FF</t>
  </si>
  <si>
    <t>100V INPUT, 12V 30mA REGULATOR TRANSISTOR IN SOT23F</t>
  </si>
  <si>
    <t>ZXTR2012K</t>
  </si>
  <si>
    <t>100V INPUT, 12V 30mA REGULATOR TRANSISTOR</t>
  </si>
  <si>
    <t>ZXTR2012P5</t>
  </si>
  <si>
    <t>SOT23F</t>
  </si>
  <si>
    <t>ZXTR2012Z</t>
  </si>
  <si>
    <t>ZXTR2105F</t>
  </si>
  <si>
    <t>60V INPUT, 5V 30mA REGULATOR TRANSISTOR</t>
  </si>
  <si>
    <t>ZXTR2105FF</t>
  </si>
  <si>
    <t>ZXTR2105FFQ</t>
  </si>
  <si>
    <t>60V INPUT, 5V 30mA Automotive REGULATOR TRANSISTOR</t>
  </si>
  <si>
    <t>ZXTR2105FQ</t>
  </si>
  <si>
    <t>ZXTR2108F</t>
  </si>
  <si>
    <t>60V INPUT, 8V 15mA REGULATOR TRANSISTOR</t>
  </si>
  <si>
    <t>ZXTR2108FQ</t>
  </si>
  <si>
    <t>60V INPUT, 8V 15mA Automotive REGULATOR TRANSISTOR</t>
  </si>
  <si>
    <t>ZXTR2112F</t>
  </si>
  <si>
    <t>60V INPUT, 12V 15mA REGULATOR TRANSISTOR</t>
  </si>
  <si>
    <t>ZXTR2112FQ</t>
  </si>
  <si>
    <t>60V INPUT, 12V 15mA Automotive REGULATOR TRANSISTOR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</si>
</sst>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130.pdf" TargetMode="External"/><Relationship Id="rId_hyperlink_2" Type="http://schemas.openxmlformats.org/officeDocument/2006/relationships/hyperlink" Target="https://www.diodes.com/part/view/AP130" TargetMode="External"/><Relationship Id="rId_hyperlink_3" Type="http://schemas.openxmlformats.org/officeDocument/2006/relationships/hyperlink" Target="https://www.diodes.com/assets/Datasheets/products_inactive_data/AP139.pdf" TargetMode="External"/><Relationship Id="rId_hyperlink_4" Type="http://schemas.openxmlformats.org/officeDocument/2006/relationships/hyperlink" Target="https://www.diodes.com/part/view/AP139" TargetMode="External"/><Relationship Id="rId_hyperlink_5" Type="http://schemas.openxmlformats.org/officeDocument/2006/relationships/hyperlink" Target="https://www.diodes.com/assets/Datasheets/AP2112.pdf" TargetMode="External"/><Relationship Id="rId_hyperlink_6" Type="http://schemas.openxmlformats.org/officeDocument/2006/relationships/hyperlink" Target="https://www.diodes.com/part/view/AP2112" TargetMode="External"/><Relationship Id="rId_hyperlink_7" Type="http://schemas.openxmlformats.org/officeDocument/2006/relationships/hyperlink" Target="https://www.diodes.com/assets/Datasheets/AP2114.pdf" TargetMode="External"/><Relationship Id="rId_hyperlink_8" Type="http://schemas.openxmlformats.org/officeDocument/2006/relationships/hyperlink" Target="https://www.diodes.com/part/view/AP2114" TargetMode="External"/><Relationship Id="rId_hyperlink_9" Type="http://schemas.openxmlformats.org/officeDocument/2006/relationships/hyperlink" Target="https://www.diodes.com/assets/Datasheets/AP2115.pdf" TargetMode="External"/><Relationship Id="rId_hyperlink_10" Type="http://schemas.openxmlformats.org/officeDocument/2006/relationships/hyperlink" Target="https://www.diodes.com/part/view/AP2115" TargetMode="External"/><Relationship Id="rId_hyperlink_11" Type="http://schemas.openxmlformats.org/officeDocument/2006/relationships/hyperlink" Target="https://www.diodes.com/assets/Datasheets/AP2125.pdf" TargetMode="External"/><Relationship Id="rId_hyperlink_12" Type="http://schemas.openxmlformats.org/officeDocument/2006/relationships/hyperlink" Target="https://www.diodes.com/part/view/AP2125" TargetMode="External"/><Relationship Id="rId_hyperlink_13" Type="http://schemas.openxmlformats.org/officeDocument/2006/relationships/hyperlink" Target="https://www.diodes.com/assets/Datasheets/AP2126.pdf" TargetMode="External"/><Relationship Id="rId_hyperlink_14" Type="http://schemas.openxmlformats.org/officeDocument/2006/relationships/hyperlink" Target="https://www.diodes.com/part/view/AP2126" TargetMode="External"/><Relationship Id="rId_hyperlink_15" Type="http://schemas.openxmlformats.org/officeDocument/2006/relationships/hyperlink" Target="https://www.diodes.com/assets/Datasheets/AP2127.pdf" TargetMode="External"/><Relationship Id="rId_hyperlink_16" Type="http://schemas.openxmlformats.org/officeDocument/2006/relationships/hyperlink" Target="https://www.diodes.com/part/view/AP2127" TargetMode="External"/><Relationship Id="rId_hyperlink_17" Type="http://schemas.openxmlformats.org/officeDocument/2006/relationships/hyperlink" Target="https://www.diodes.com/assets/Datasheets/AP2128.pdf" TargetMode="External"/><Relationship Id="rId_hyperlink_18" Type="http://schemas.openxmlformats.org/officeDocument/2006/relationships/hyperlink" Target="https://www.diodes.com/part/view/AP2128" TargetMode="External"/><Relationship Id="rId_hyperlink_19" Type="http://schemas.openxmlformats.org/officeDocument/2006/relationships/hyperlink" Target="https://www.diodes.com/assets/Datasheets/AP2129.pdf" TargetMode="External"/><Relationship Id="rId_hyperlink_20" Type="http://schemas.openxmlformats.org/officeDocument/2006/relationships/hyperlink" Target="https://www.diodes.com/part/view/AP2129" TargetMode="External"/><Relationship Id="rId_hyperlink_21" Type="http://schemas.openxmlformats.org/officeDocument/2006/relationships/hyperlink" Target="https://www.diodes.com/assets/Datasheets/AP2132.pdf" TargetMode="External"/><Relationship Id="rId_hyperlink_22" Type="http://schemas.openxmlformats.org/officeDocument/2006/relationships/hyperlink" Target="https://www.diodes.com/part/view/AP2132" TargetMode="External"/><Relationship Id="rId_hyperlink_23" Type="http://schemas.openxmlformats.org/officeDocument/2006/relationships/hyperlink" Target="https://www.diodes.com/assets/Datasheets/AP2132A.pdf" TargetMode="External"/><Relationship Id="rId_hyperlink_24" Type="http://schemas.openxmlformats.org/officeDocument/2006/relationships/hyperlink" Target="https://www.diodes.com/part/view/AP2132A" TargetMode="External"/><Relationship Id="rId_hyperlink_25" Type="http://schemas.openxmlformats.org/officeDocument/2006/relationships/hyperlink" Target="https://www.diodes.com/assets/Datasheets/AP2132B.pdf" TargetMode="External"/><Relationship Id="rId_hyperlink_26" Type="http://schemas.openxmlformats.org/officeDocument/2006/relationships/hyperlink" Target="https://www.diodes.com/part/view/AP2132B" TargetMode="External"/><Relationship Id="rId_hyperlink_27" Type="http://schemas.openxmlformats.org/officeDocument/2006/relationships/hyperlink" Target="https://www.diodes.com/assets/Datasheets/AP2138-9.pdf" TargetMode="External"/><Relationship Id="rId_hyperlink_28" Type="http://schemas.openxmlformats.org/officeDocument/2006/relationships/hyperlink" Target="https://www.diodes.com/part/view/AP2138" TargetMode="External"/><Relationship Id="rId_hyperlink_29" Type="http://schemas.openxmlformats.org/officeDocument/2006/relationships/hyperlink" Target="https://www.diodes.com/assets/Datasheets/AP2138-9.pdf" TargetMode="External"/><Relationship Id="rId_hyperlink_30" Type="http://schemas.openxmlformats.org/officeDocument/2006/relationships/hyperlink" Target="https://www.diodes.com/part/view/AP2139" TargetMode="External"/><Relationship Id="rId_hyperlink_31" Type="http://schemas.openxmlformats.org/officeDocument/2006/relationships/hyperlink" Target="https://www.diodes.com/assets/Datasheets/AP2202.pdf" TargetMode="External"/><Relationship Id="rId_hyperlink_32" Type="http://schemas.openxmlformats.org/officeDocument/2006/relationships/hyperlink" Target="https://www.diodes.com/part/view/AP2202" TargetMode="External"/><Relationship Id="rId_hyperlink_33" Type="http://schemas.openxmlformats.org/officeDocument/2006/relationships/hyperlink" Target="https://www.diodes.com/assets/Datasheets/AP2205.pdf" TargetMode="External"/><Relationship Id="rId_hyperlink_34" Type="http://schemas.openxmlformats.org/officeDocument/2006/relationships/hyperlink" Target="https://www.diodes.com/part/view/AP2205" TargetMode="External"/><Relationship Id="rId_hyperlink_35" Type="http://schemas.openxmlformats.org/officeDocument/2006/relationships/hyperlink" Target="https://www.diodes.com/assets/Datasheets/AP2210.pdf" TargetMode="External"/><Relationship Id="rId_hyperlink_36" Type="http://schemas.openxmlformats.org/officeDocument/2006/relationships/hyperlink" Target="https://www.diodes.com/part/view/AP2210" TargetMode="External"/><Relationship Id="rId_hyperlink_37" Type="http://schemas.openxmlformats.org/officeDocument/2006/relationships/hyperlink" Target="https://www.diodes.com/assets/Datasheets/AP2213.pdf" TargetMode="External"/><Relationship Id="rId_hyperlink_38" Type="http://schemas.openxmlformats.org/officeDocument/2006/relationships/hyperlink" Target="https://www.diodes.com/part/view/AP2213" TargetMode="External"/><Relationship Id="rId_hyperlink_39" Type="http://schemas.openxmlformats.org/officeDocument/2006/relationships/hyperlink" Target="https://www.diodes.com/assets/Datasheets/AP7165.pdf" TargetMode="External"/><Relationship Id="rId_hyperlink_40" Type="http://schemas.openxmlformats.org/officeDocument/2006/relationships/hyperlink" Target="https://www.diodes.com/part/view/AP7165" TargetMode="External"/><Relationship Id="rId_hyperlink_41" Type="http://schemas.openxmlformats.org/officeDocument/2006/relationships/hyperlink" Target="https://www.diodes.com/assets/Datasheets/AP7167.pdf" TargetMode="External"/><Relationship Id="rId_hyperlink_42" Type="http://schemas.openxmlformats.org/officeDocument/2006/relationships/hyperlink" Target="https://www.diodes.com/part/view/AP7167" TargetMode="External"/><Relationship Id="rId_hyperlink_43" Type="http://schemas.openxmlformats.org/officeDocument/2006/relationships/hyperlink" Target="https://www.diodes.com/assets/Datasheets/AP7168.pdf" TargetMode="External"/><Relationship Id="rId_hyperlink_44" Type="http://schemas.openxmlformats.org/officeDocument/2006/relationships/hyperlink" Target="https://www.diodes.com/part/view/AP7168" TargetMode="External"/><Relationship Id="rId_hyperlink_45" Type="http://schemas.openxmlformats.org/officeDocument/2006/relationships/hyperlink" Target="https://www.diodes.com/assets/Datasheets/AP7173.pdf" TargetMode="External"/><Relationship Id="rId_hyperlink_46" Type="http://schemas.openxmlformats.org/officeDocument/2006/relationships/hyperlink" Target="https://www.diodes.com/part/view/AP7173" TargetMode="External"/><Relationship Id="rId_hyperlink_47" Type="http://schemas.openxmlformats.org/officeDocument/2006/relationships/hyperlink" Target="https://www.diodes.com/assets/Datasheets/AP7176B.pdf" TargetMode="External"/><Relationship Id="rId_hyperlink_48" Type="http://schemas.openxmlformats.org/officeDocument/2006/relationships/hyperlink" Target="https://www.diodes.com/part/view/AP7176B" TargetMode="External"/><Relationship Id="rId_hyperlink_49" Type="http://schemas.openxmlformats.org/officeDocument/2006/relationships/hyperlink" Target="https://www.diodes.com/assets/Datasheets/AP7179D.pdf" TargetMode="External"/><Relationship Id="rId_hyperlink_50" Type="http://schemas.openxmlformats.org/officeDocument/2006/relationships/hyperlink" Target="https://www.diodes.com/part/view/AP7179D" TargetMode="External"/><Relationship Id="rId_hyperlink_51" Type="http://schemas.openxmlformats.org/officeDocument/2006/relationships/hyperlink" Target="https://www.diodes.com/assets/Datasheets/AP7215.pdf" TargetMode="External"/><Relationship Id="rId_hyperlink_52" Type="http://schemas.openxmlformats.org/officeDocument/2006/relationships/hyperlink" Target="https://www.diodes.com/part/view/AP7215" TargetMode="External"/><Relationship Id="rId_hyperlink_53" Type="http://schemas.openxmlformats.org/officeDocument/2006/relationships/hyperlink" Target="https://www.diodes.com/assets/Datasheets/AP7217.pdf" TargetMode="External"/><Relationship Id="rId_hyperlink_54" Type="http://schemas.openxmlformats.org/officeDocument/2006/relationships/hyperlink" Target="https://www.diodes.com/part/view/AP7217" TargetMode="External"/><Relationship Id="rId_hyperlink_55" Type="http://schemas.openxmlformats.org/officeDocument/2006/relationships/hyperlink" Target="https://www.diodes.com/assets/Datasheets/AP7217A.pdf" TargetMode="External"/><Relationship Id="rId_hyperlink_56" Type="http://schemas.openxmlformats.org/officeDocument/2006/relationships/hyperlink" Target="https://www.diodes.com/part/view/AP7217A" TargetMode="External"/><Relationship Id="rId_hyperlink_57" Type="http://schemas.openxmlformats.org/officeDocument/2006/relationships/hyperlink" Target="https://www.diodes.com/assets/Datasheets/AP7217C.pdf" TargetMode="External"/><Relationship Id="rId_hyperlink_58" Type="http://schemas.openxmlformats.org/officeDocument/2006/relationships/hyperlink" Target="https://www.diodes.com/part/view/AP7217C" TargetMode="External"/><Relationship Id="rId_hyperlink_59" Type="http://schemas.openxmlformats.org/officeDocument/2006/relationships/hyperlink" Target="https://www.diodes.com/assets/Datasheets/products_inactive_data/AP7217D.pdf" TargetMode="External"/><Relationship Id="rId_hyperlink_60" Type="http://schemas.openxmlformats.org/officeDocument/2006/relationships/hyperlink" Target="https://www.diodes.com/part/view/AP7217D" TargetMode="External"/><Relationship Id="rId_hyperlink_61" Type="http://schemas.openxmlformats.org/officeDocument/2006/relationships/hyperlink" Target="https://www.diodes.com/assets/Datasheets/AP7311.pdf" TargetMode="External"/><Relationship Id="rId_hyperlink_62" Type="http://schemas.openxmlformats.org/officeDocument/2006/relationships/hyperlink" Target="https://www.diodes.com/part/view/AP7311" TargetMode="External"/><Relationship Id="rId_hyperlink_63" Type="http://schemas.openxmlformats.org/officeDocument/2006/relationships/hyperlink" Target="https://www.diodes.com/assets/Datasheets/AP7313.pdf" TargetMode="External"/><Relationship Id="rId_hyperlink_64" Type="http://schemas.openxmlformats.org/officeDocument/2006/relationships/hyperlink" Target="https://www.diodes.com/part/view/AP7313" TargetMode="External"/><Relationship Id="rId_hyperlink_65" Type="http://schemas.openxmlformats.org/officeDocument/2006/relationships/hyperlink" Target="https://www.diodes.com/assets/Datasheets/AP7315.pdf" TargetMode="External"/><Relationship Id="rId_hyperlink_66" Type="http://schemas.openxmlformats.org/officeDocument/2006/relationships/hyperlink" Target="https://www.diodes.com/part/view/AP7315" TargetMode="External"/><Relationship Id="rId_hyperlink_67" Type="http://schemas.openxmlformats.org/officeDocument/2006/relationships/hyperlink" Target="https://www.diodes.com/assets/Datasheets/AP7315Q.pdf" TargetMode="External"/><Relationship Id="rId_hyperlink_68" Type="http://schemas.openxmlformats.org/officeDocument/2006/relationships/hyperlink" Target="https://www.diodes.com/part/view/AP7315Q" TargetMode="External"/><Relationship Id="rId_hyperlink_69" Type="http://schemas.openxmlformats.org/officeDocument/2006/relationships/hyperlink" Target="https://www.diodes.com/assets/Datasheets/AP7330.pdf" TargetMode="External"/><Relationship Id="rId_hyperlink_70" Type="http://schemas.openxmlformats.org/officeDocument/2006/relationships/hyperlink" Target="https://www.diodes.com/part/view/AP7330" TargetMode="External"/><Relationship Id="rId_hyperlink_71" Type="http://schemas.openxmlformats.org/officeDocument/2006/relationships/hyperlink" Target="https://www.diodes.com/assets/Datasheets/AP7331.pdf" TargetMode="External"/><Relationship Id="rId_hyperlink_72" Type="http://schemas.openxmlformats.org/officeDocument/2006/relationships/hyperlink" Target="https://www.diodes.com/part/view/AP7331" TargetMode="External"/><Relationship Id="rId_hyperlink_73" Type="http://schemas.openxmlformats.org/officeDocument/2006/relationships/hyperlink" Target="https://www.diodes.com/assets/Datasheets/AP7333.pdf" TargetMode="External"/><Relationship Id="rId_hyperlink_74" Type="http://schemas.openxmlformats.org/officeDocument/2006/relationships/hyperlink" Target="https://www.diodes.com/part/view/AP7333" TargetMode="External"/><Relationship Id="rId_hyperlink_75" Type="http://schemas.openxmlformats.org/officeDocument/2006/relationships/hyperlink" Target="https://www.diodes.com/assets/Datasheets/AP7335.pdf" TargetMode="External"/><Relationship Id="rId_hyperlink_76" Type="http://schemas.openxmlformats.org/officeDocument/2006/relationships/hyperlink" Target="https://www.diodes.com/part/view/AP7335" TargetMode="External"/><Relationship Id="rId_hyperlink_77" Type="http://schemas.openxmlformats.org/officeDocument/2006/relationships/hyperlink" Target="https://www.diodes.com/assets/Datasheets/AP7335A.pdf" TargetMode="External"/><Relationship Id="rId_hyperlink_78" Type="http://schemas.openxmlformats.org/officeDocument/2006/relationships/hyperlink" Target="https://www.diodes.com/part/view/AP7335A" TargetMode="External"/><Relationship Id="rId_hyperlink_79" Type="http://schemas.openxmlformats.org/officeDocument/2006/relationships/hyperlink" Target="https://www.diodes.com/assets/Datasheets/AP7335A_50.pdf" TargetMode="External"/><Relationship Id="rId_hyperlink_80" Type="http://schemas.openxmlformats.org/officeDocument/2006/relationships/hyperlink" Target="https://www.diodes.com/part/view/AP7335A-50" TargetMode="External"/><Relationship Id="rId_hyperlink_81" Type="http://schemas.openxmlformats.org/officeDocument/2006/relationships/hyperlink" Target="https://www.diodes.com/assets/Datasheets/AP7340.pdf" TargetMode="External"/><Relationship Id="rId_hyperlink_82" Type="http://schemas.openxmlformats.org/officeDocument/2006/relationships/hyperlink" Target="https://www.diodes.com/part/view/AP7340" TargetMode="External"/><Relationship Id="rId_hyperlink_83" Type="http://schemas.openxmlformats.org/officeDocument/2006/relationships/hyperlink" Target="https://www.diodes.com/assets/Datasheets/AP7341.pdf" TargetMode="External"/><Relationship Id="rId_hyperlink_84" Type="http://schemas.openxmlformats.org/officeDocument/2006/relationships/hyperlink" Target="https://www.diodes.com/part/view/AP7341" TargetMode="External"/><Relationship Id="rId_hyperlink_85" Type="http://schemas.openxmlformats.org/officeDocument/2006/relationships/hyperlink" Target="https://www.diodes.com/assets/Datasheets/AP7343.pdf" TargetMode="External"/><Relationship Id="rId_hyperlink_86" Type="http://schemas.openxmlformats.org/officeDocument/2006/relationships/hyperlink" Target="https://www.diodes.com/part/view/AP7343" TargetMode="External"/><Relationship Id="rId_hyperlink_87" Type="http://schemas.openxmlformats.org/officeDocument/2006/relationships/hyperlink" Target="https://www.diodes.com/assets/Datasheets/AP7343Q.pdf" TargetMode="External"/><Relationship Id="rId_hyperlink_88" Type="http://schemas.openxmlformats.org/officeDocument/2006/relationships/hyperlink" Target="https://www.diodes.com/part/view/AP7343Q" TargetMode="External"/><Relationship Id="rId_hyperlink_89" Type="http://schemas.openxmlformats.org/officeDocument/2006/relationships/hyperlink" Target="https://www.diodes.com/assets/Datasheets/AP7345D.pdf" TargetMode="External"/><Relationship Id="rId_hyperlink_90" Type="http://schemas.openxmlformats.org/officeDocument/2006/relationships/hyperlink" Target="https://www.diodes.com/part/view/AP7345D" TargetMode="External"/><Relationship Id="rId_hyperlink_91" Type="http://schemas.openxmlformats.org/officeDocument/2006/relationships/hyperlink" Target="https://www.diodes.com/assets/Datasheets/AP7347D.pdf" TargetMode="External"/><Relationship Id="rId_hyperlink_92" Type="http://schemas.openxmlformats.org/officeDocument/2006/relationships/hyperlink" Target="https://www.diodes.com/part/view/AP7347D" TargetMode="External"/><Relationship Id="rId_hyperlink_93" Type="http://schemas.openxmlformats.org/officeDocument/2006/relationships/hyperlink" Target="https://www.diodes.com/assets/Datasheets/AP7347DQ.pdf" TargetMode="External"/><Relationship Id="rId_hyperlink_94" Type="http://schemas.openxmlformats.org/officeDocument/2006/relationships/hyperlink" Target="https://www.diodes.com/part/view/AP7347DQ" TargetMode="External"/><Relationship Id="rId_hyperlink_95" Type="http://schemas.openxmlformats.org/officeDocument/2006/relationships/hyperlink" Target="https://www.diodes.com/assets/Datasheets/AP7348.pdf" TargetMode="External"/><Relationship Id="rId_hyperlink_96" Type="http://schemas.openxmlformats.org/officeDocument/2006/relationships/hyperlink" Target="https://www.diodes.com/part/view/AP7348" TargetMode="External"/><Relationship Id="rId_hyperlink_97" Type="http://schemas.openxmlformats.org/officeDocument/2006/relationships/hyperlink" Target="https://www.diodes.com/assets/Datasheets/AP7350.pdf" TargetMode="External"/><Relationship Id="rId_hyperlink_98" Type="http://schemas.openxmlformats.org/officeDocument/2006/relationships/hyperlink" Target="https://www.diodes.com/part/view/AP7350" TargetMode="External"/><Relationship Id="rId_hyperlink_99" Type="http://schemas.openxmlformats.org/officeDocument/2006/relationships/hyperlink" Target="https://www.diodes.com/assets/Datasheets/AP7351D.pdf" TargetMode="External"/><Relationship Id="rId_hyperlink_100" Type="http://schemas.openxmlformats.org/officeDocument/2006/relationships/hyperlink" Target="https://www.diodes.com/part/view/AP7351D" TargetMode="External"/><Relationship Id="rId_hyperlink_101" Type="http://schemas.openxmlformats.org/officeDocument/2006/relationships/hyperlink" Target="https://www.diodes.com/assets/Datasheets/AP7353.pdf" TargetMode="External"/><Relationship Id="rId_hyperlink_102" Type="http://schemas.openxmlformats.org/officeDocument/2006/relationships/hyperlink" Target="https://www.diodes.com/part/view/AP7353" TargetMode="External"/><Relationship Id="rId_hyperlink_103" Type="http://schemas.openxmlformats.org/officeDocument/2006/relationships/hyperlink" Target="https://www.diodes.com/assets/Datasheets/AP7354.pdf" TargetMode="External"/><Relationship Id="rId_hyperlink_104" Type="http://schemas.openxmlformats.org/officeDocument/2006/relationships/hyperlink" Target="https://www.diodes.com/part/view/AP7354" TargetMode="External"/><Relationship Id="rId_hyperlink_105" Type="http://schemas.openxmlformats.org/officeDocument/2006/relationships/hyperlink" Target="https://www.diodes.com/assets/Datasheets/AP7361C.pdf" TargetMode="External"/><Relationship Id="rId_hyperlink_106" Type="http://schemas.openxmlformats.org/officeDocument/2006/relationships/hyperlink" Target="https://www.diodes.com/part/view/AP7361C" TargetMode="External"/><Relationship Id="rId_hyperlink_107" Type="http://schemas.openxmlformats.org/officeDocument/2006/relationships/hyperlink" Target="https://www.diodes.com/assets/Datasheets/AP7361E.pdf" TargetMode="External"/><Relationship Id="rId_hyperlink_108" Type="http://schemas.openxmlformats.org/officeDocument/2006/relationships/hyperlink" Target="https://www.diodes.com/part/view/AP7361E" TargetMode="External"/><Relationship Id="rId_hyperlink_109" Type="http://schemas.openxmlformats.org/officeDocument/2006/relationships/hyperlink" Target="https://www.diodes.com/assets/Datasheets/AP7361EA.pdf" TargetMode="External"/><Relationship Id="rId_hyperlink_110" Type="http://schemas.openxmlformats.org/officeDocument/2006/relationships/hyperlink" Target="https://www.diodes.com/part/view/AP7361EA" TargetMode="External"/><Relationship Id="rId_hyperlink_111" Type="http://schemas.openxmlformats.org/officeDocument/2006/relationships/hyperlink" Target="https://www.diodes.com/assets/Datasheets/AP7362.pdf" TargetMode="External"/><Relationship Id="rId_hyperlink_112" Type="http://schemas.openxmlformats.org/officeDocument/2006/relationships/hyperlink" Target="https://www.diodes.com/part/view/AP7362" TargetMode="External"/><Relationship Id="rId_hyperlink_113" Type="http://schemas.openxmlformats.org/officeDocument/2006/relationships/hyperlink" Target="https://www.diodes.com/assets/Datasheets/AP7363.pdf" TargetMode="External"/><Relationship Id="rId_hyperlink_114" Type="http://schemas.openxmlformats.org/officeDocument/2006/relationships/hyperlink" Target="https://www.diodes.com/part/view/AP7363" TargetMode="External"/><Relationship Id="rId_hyperlink_115" Type="http://schemas.openxmlformats.org/officeDocument/2006/relationships/hyperlink" Target="https://www.diodes.com/assets/Datasheets/AP7366EA.pdf" TargetMode="External"/><Relationship Id="rId_hyperlink_116" Type="http://schemas.openxmlformats.org/officeDocument/2006/relationships/hyperlink" Target="https://www.diodes.com/part/view/AP7366EA" TargetMode="External"/><Relationship Id="rId_hyperlink_117" Type="http://schemas.openxmlformats.org/officeDocument/2006/relationships/hyperlink" Target="https://www.diodes.com/assets/Datasheets/AP7368.pdf" TargetMode="External"/><Relationship Id="rId_hyperlink_118" Type="http://schemas.openxmlformats.org/officeDocument/2006/relationships/hyperlink" Target="https://www.diodes.com/part/view/AP7368" TargetMode="External"/><Relationship Id="rId_hyperlink_119" Type="http://schemas.openxmlformats.org/officeDocument/2006/relationships/hyperlink" Target="https://www.diodes.com/assets/Datasheets/AP7375.pdf" TargetMode="External"/><Relationship Id="rId_hyperlink_120" Type="http://schemas.openxmlformats.org/officeDocument/2006/relationships/hyperlink" Target="https://www.diodes.com/part/view/AP7375" TargetMode="External"/><Relationship Id="rId_hyperlink_121" Type="http://schemas.openxmlformats.org/officeDocument/2006/relationships/hyperlink" Target="https://www.diodes.com/assets/Datasheets/AP7375Q.pdf" TargetMode="External"/><Relationship Id="rId_hyperlink_122" Type="http://schemas.openxmlformats.org/officeDocument/2006/relationships/hyperlink" Target="https://www.diodes.com/part/view/AP7375Q" TargetMode="External"/><Relationship Id="rId_hyperlink_123" Type="http://schemas.openxmlformats.org/officeDocument/2006/relationships/hyperlink" Target="https://www.diodes.com/assets/Datasheets/AP7380.pdf" TargetMode="External"/><Relationship Id="rId_hyperlink_124" Type="http://schemas.openxmlformats.org/officeDocument/2006/relationships/hyperlink" Target="https://www.diodes.com/part/view/AP7380" TargetMode="External"/><Relationship Id="rId_hyperlink_125" Type="http://schemas.openxmlformats.org/officeDocument/2006/relationships/hyperlink" Target="https://www.diodes.com/assets/Datasheets/AP7381.pdf" TargetMode="External"/><Relationship Id="rId_hyperlink_126" Type="http://schemas.openxmlformats.org/officeDocument/2006/relationships/hyperlink" Target="https://www.diodes.com/part/view/AP7381" TargetMode="External"/><Relationship Id="rId_hyperlink_127" Type="http://schemas.openxmlformats.org/officeDocument/2006/relationships/hyperlink" Target="https://www.diodes.com/assets/Datasheets/AP7383.pdf" TargetMode="External"/><Relationship Id="rId_hyperlink_128" Type="http://schemas.openxmlformats.org/officeDocument/2006/relationships/hyperlink" Target="https://www.diodes.com/part/view/AP7383" TargetMode="External"/><Relationship Id="rId_hyperlink_129" Type="http://schemas.openxmlformats.org/officeDocument/2006/relationships/hyperlink" Target="https://www.diodes.com/assets/Datasheets/AP7387.pdf" TargetMode="External"/><Relationship Id="rId_hyperlink_130" Type="http://schemas.openxmlformats.org/officeDocument/2006/relationships/hyperlink" Target="https://www.diodes.com/part/view/AP7387" TargetMode="External"/><Relationship Id="rId_hyperlink_131" Type="http://schemas.openxmlformats.org/officeDocument/2006/relationships/hyperlink" Target="https://www.diodes.com/assets/Datasheets/AP7387Q.pdf" TargetMode="External"/><Relationship Id="rId_hyperlink_132" Type="http://schemas.openxmlformats.org/officeDocument/2006/relationships/hyperlink" Target="https://www.diodes.com/part/view/AP7387Q" TargetMode="External"/><Relationship Id="rId_hyperlink_133" Type="http://schemas.openxmlformats.org/officeDocument/2006/relationships/hyperlink" Target="https://www.diodes.com/assets/Datasheets/AP7583Q_AQ.pdf" TargetMode="External"/><Relationship Id="rId_hyperlink_134" Type="http://schemas.openxmlformats.org/officeDocument/2006/relationships/hyperlink" Target="https://www.diodes.com/part/view/AP7583AQ" TargetMode="External"/><Relationship Id="rId_hyperlink_135" Type="http://schemas.openxmlformats.org/officeDocument/2006/relationships/hyperlink" Target="https://www.diodes.com/assets/Datasheets/AP7583Q_AQ.pdf" TargetMode="External"/><Relationship Id="rId_hyperlink_136" Type="http://schemas.openxmlformats.org/officeDocument/2006/relationships/hyperlink" Target="https://www.diodes.com/part/view/AP7583Q" TargetMode="External"/><Relationship Id="rId_hyperlink_137" Type="http://schemas.openxmlformats.org/officeDocument/2006/relationships/hyperlink" Target="https://www.diodes.com/assets/Datasheets/AS78XXA.pdf" TargetMode="External"/><Relationship Id="rId_hyperlink_138" Type="http://schemas.openxmlformats.org/officeDocument/2006/relationships/hyperlink" Target="https://www.diodes.com/part/view/AS7805A" TargetMode="External"/><Relationship Id="rId_hyperlink_139" Type="http://schemas.openxmlformats.org/officeDocument/2006/relationships/hyperlink" Target="https://www.diodes.com/assets/Datasheets/AS78XXA.pdf" TargetMode="External"/><Relationship Id="rId_hyperlink_140" Type="http://schemas.openxmlformats.org/officeDocument/2006/relationships/hyperlink" Target="https://www.diodes.com/part/view/AS7806A" TargetMode="External"/><Relationship Id="rId_hyperlink_141" Type="http://schemas.openxmlformats.org/officeDocument/2006/relationships/hyperlink" Target="https://www.diodes.com/assets/Datasheets/AS78XXA.pdf" TargetMode="External"/><Relationship Id="rId_hyperlink_142" Type="http://schemas.openxmlformats.org/officeDocument/2006/relationships/hyperlink" Target="https://www.diodes.com/part/view/AS7808A" TargetMode="External"/><Relationship Id="rId_hyperlink_143" Type="http://schemas.openxmlformats.org/officeDocument/2006/relationships/hyperlink" Target="https://www.diodes.com/assets/Datasheets/AS78XXA.pdf" TargetMode="External"/><Relationship Id="rId_hyperlink_144" Type="http://schemas.openxmlformats.org/officeDocument/2006/relationships/hyperlink" Target="https://www.diodes.com/part/view/AS7809A" TargetMode="External"/><Relationship Id="rId_hyperlink_145" Type="http://schemas.openxmlformats.org/officeDocument/2006/relationships/hyperlink" Target="https://www.diodes.com/assets/Datasheets/AS78XXA.pdf" TargetMode="External"/><Relationship Id="rId_hyperlink_146" Type="http://schemas.openxmlformats.org/officeDocument/2006/relationships/hyperlink" Target="https://www.diodes.com/part/view/AS7812A" TargetMode="External"/><Relationship Id="rId_hyperlink_147" Type="http://schemas.openxmlformats.org/officeDocument/2006/relationships/hyperlink" Target="https://www.diodes.com/assets/Datasheets/AS78XXA.pdf" TargetMode="External"/><Relationship Id="rId_hyperlink_148" Type="http://schemas.openxmlformats.org/officeDocument/2006/relationships/hyperlink" Target="https://www.diodes.com/part/view/AS7815A" TargetMode="External"/><Relationship Id="rId_hyperlink_149" Type="http://schemas.openxmlformats.org/officeDocument/2006/relationships/hyperlink" Target="https://www.diodes.com/assets/Datasheets/AS78XXA.pdf" TargetMode="External"/><Relationship Id="rId_hyperlink_150" Type="http://schemas.openxmlformats.org/officeDocument/2006/relationships/hyperlink" Target="https://www.diodes.com/part/view/AS7818A" TargetMode="External"/><Relationship Id="rId_hyperlink_151" Type="http://schemas.openxmlformats.org/officeDocument/2006/relationships/hyperlink" Target="https://www.diodes.com/assets/Datasheets/AS78Lxx.pdf" TargetMode="External"/><Relationship Id="rId_hyperlink_152" Type="http://schemas.openxmlformats.org/officeDocument/2006/relationships/hyperlink" Target="https://www.diodes.com/part/view/AS78L05" TargetMode="External"/><Relationship Id="rId_hyperlink_153" Type="http://schemas.openxmlformats.org/officeDocument/2006/relationships/hyperlink" Target="https://www.diodes.com/assets/Datasheets/AS78Lxx.pdf" TargetMode="External"/><Relationship Id="rId_hyperlink_154" Type="http://schemas.openxmlformats.org/officeDocument/2006/relationships/hyperlink" Target="https://www.diodes.com/part/view/AS78L12" TargetMode="External"/><Relationship Id="rId_hyperlink_155" Type="http://schemas.openxmlformats.org/officeDocument/2006/relationships/hyperlink" Target="https://www.diodes.com/assets/Datasheets/AS78Lxx.pdf" TargetMode="External"/><Relationship Id="rId_hyperlink_156" Type="http://schemas.openxmlformats.org/officeDocument/2006/relationships/hyperlink" Target="https://www.diodes.com/part/view/AS78L15" TargetMode="External"/><Relationship Id="rId_hyperlink_157" Type="http://schemas.openxmlformats.org/officeDocument/2006/relationships/hyperlink" Target="https://www.diodes.com/assets/Datasheets/AZ1084C.pdf" TargetMode="External"/><Relationship Id="rId_hyperlink_158" Type="http://schemas.openxmlformats.org/officeDocument/2006/relationships/hyperlink" Target="https://www.diodes.com/part/view/AZ1084C" TargetMode="External"/><Relationship Id="rId_hyperlink_159" Type="http://schemas.openxmlformats.org/officeDocument/2006/relationships/hyperlink" Target="https://www.diodes.com/assets/Datasheets/AZ1117C.pdf" TargetMode="External"/><Relationship Id="rId_hyperlink_160" Type="http://schemas.openxmlformats.org/officeDocument/2006/relationships/hyperlink" Target="https://www.diodes.com/part/view/AZ1117C" TargetMode="External"/><Relationship Id="rId_hyperlink_161" Type="http://schemas.openxmlformats.org/officeDocument/2006/relationships/hyperlink" Target="https://www.diodes.com/assets/Datasheets/AZ1117I.pdf" TargetMode="External"/><Relationship Id="rId_hyperlink_162" Type="http://schemas.openxmlformats.org/officeDocument/2006/relationships/hyperlink" Target="https://www.diodes.com/part/view/AZ1117I" TargetMode="External"/><Relationship Id="rId_hyperlink_163" Type="http://schemas.openxmlformats.org/officeDocument/2006/relationships/hyperlink" Target="https://www.diodes.com/assets/Datasheets/AZ2117.pdf" TargetMode="External"/><Relationship Id="rId_hyperlink_164" Type="http://schemas.openxmlformats.org/officeDocument/2006/relationships/hyperlink" Target="https://www.diodes.com/part/view/AZ2117" TargetMode="External"/><Relationship Id="rId_hyperlink_165" Type="http://schemas.openxmlformats.org/officeDocument/2006/relationships/hyperlink" Target="https://www.diodes.com/assets/Datasheets/AZ2185.pdf" TargetMode="External"/><Relationship Id="rId_hyperlink_166" Type="http://schemas.openxmlformats.org/officeDocument/2006/relationships/hyperlink" Target="https://www.diodes.com/part/view/AZ2185" TargetMode="External"/><Relationship Id="rId_hyperlink_167" Type="http://schemas.openxmlformats.org/officeDocument/2006/relationships/hyperlink" Target="https://www.diodes.com/assets/Datasheets/ZLDO1117Q.pdf" TargetMode="External"/><Relationship Id="rId_hyperlink_168" Type="http://schemas.openxmlformats.org/officeDocument/2006/relationships/hyperlink" Target="https://www.diodes.com/part/view/ZLDO1117Q" TargetMode="External"/><Relationship Id="rId_hyperlink_169" Type="http://schemas.openxmlformats.org/officeDocument/2006/relationships/hyperlink" Target="https://www.diodes.com/assets/Datasheets/ZLDO330.pdf" TargetMode="External"/><Relationship Id="rId_hyperlink_170" Type="http://schemas.openxmlformats.org/officeDocument/2006/relationships/hyperlink" Target="https://www.diodes.com/part/view/ZLDO330" TargetMode="External"/><Relationship Id="rId_hyperlink_171" Type="http://schemas.openxmlformats.org/officeDocument/2006/relationships/hyperlink" Target="https://www.diodes.com/assets/Datasheets/ZLDO485.pdf" TargetMode="External"/><Relationship Id="rId_hyperlink_172" Type="http://schemas.openxmlformats.org/officeDocument/2006/relationships/hyperlink" Target="https://www.diodes.com/part/view/ZLDO485" TargetMode="External"/><Relationship Id="rId_hyperlink_173" Type="http://schemas.openxmlformats.org/officeDocument/2006/relationships/hyperlink" Target="https://www.diodes.com/assets/Datasheets/ZLDO500.pdf" TargetMode="External"/><Relationship Id="rId_hyperlink_174" Type="http://schemas.openxmlformats.org/officeDocument/2006/relationships/hyperlink" Target="https://www.diodes.com/part/view/ZLDO500" TargetMode="External"/><Relationship Id="rId_hyperlink_175" Type="http://schemas.openxmlformats.org/officeDocument/2006/relationships/hyperlink" Target="https://www.diodes.com/assets/Datasheets/ZMRSERIES.pdf" TargetMode="External"/><Relationship Id="rId_hyperlink_176" Type="http://schemas.openxmlformats.org/officeDocument/2006/relationships/hyperlink" Target="https://www.diodes.com/part/view/ZMR250" TargetMode="External"/><Relationship Id="rId_hyperlink_177" Type="http://schemas.openxmlformats.org/officeDocument/2006/relationships/hyperlink" Target="https://www.diodes.com/assets/Datasheets/ZMR-Q.pdf" TargetMode="External"/><Relationship Id="rId_hyperlink_178" Type="http://schemas.openxmlformats.org/officeDocument/2006/relationships/hyperlink" Target="https://www.diodes.com/part/view/ZMR250Q" TargetMode="External"/><Relationship Id="rId_hyperlink_179" Type="http://schemas.openxmlformats.org/officeDocument/2006/relationships/hyperlink" Target="https://www.diodes.com/assets/Datasheets/ZMRSERIES.pdf" TargetMode="External"/><Relationship Id="rId_hyperlink_180" Type="http://schemas.openxmlformats.org/officeDocument/2006/relationships/hyperlink" Target="https://www.diodes.com/part/view/ZMR330" TargetMode="External"/><Relationship Id="rId_hyperlink_181" Type="http://schemas.openxmlformats.org/officeDocument/2006/relationships/hyperlink" Target="https://www.diodes.com/assets/Datasheets/ZMR-Q.pdf" TargetMode="External"/><Relationship Id="rId_hyperlink_182" Type="http://schemas.openxmlformats.org/officeDocument/2006/relationships/hyperlink" Target="https://www.diodes.com/part/view/ZMR330Q" TargetMode="External"/><Relationship Id="rId_hyperlink_183" Type="http://schemas.openxmlformats.org/officeDocument/2006/relationships/hyperlink" Target="https://www.diodes.com/assets/Datasheets/ZMRSERIES.pdf" TargetMode="External"/><Relationship Id="rId_hyperlink_184" Type="http://schemas.openxmlformats.org/officeDocument/2006/relationships/hyperlink" Target="https://www.diodes.com/part/view/ZMR500" TargetMode="External"/><Relationship Id="rId_hyperlink_185" Type="http://schemas.openxmlformats.org/officeDocument/2006/relationships/hyperlink" Target="https://www.diodes.com/assets/Datasheets/ZMR-Q.pdf" TargetMode="External"/><Relationship Id="rId_hyperlink_186" Type="http://schemas.openxmlformats.org/officeDocument/2006/relationships/hyperlink" Target="https://www.diodes.com/part/view/ZMR500Q" TargetMode="External"/><Relationship Id="rId_hyperlink_187" Type="http://schemas.openxmlformats.org/officeDocument/2006/relationships/hyperlink" Target="https://www.diodes.com/assets/Datasheets/ZSR.pdf" TargetMode="External"/><Relationship Id="rId_hyperlink_188" Type="http://schemas.openxmlformats.org/officeDocument/2006/relationships/hyperlink" Target="https://www.diodes.com/part/view/ZSR1000" TargetMode="External"/><Relationship Id="rId_hyperlink_189" Type="http://schemas.openxmlformats.org/officeDocument/2006/relationships/hyperlink" Target="https://www.diodes.com/assets/Datasheets/ZSR.pdf" TargetMode="External"/><Relationship Id="rId_hyperlink_190" Type="http://schemas.openxmlformats.org/officeDocument/2006/relationships/hyperlink" Target="https://www.diodes.com/part/view/ZSR1200" TargetMode="External"/><Relationship Id="rId_hyperlink_191" Type="http://schemas.openxmlformats.org/officeDocument/2006/relationships/hyperlink" Target="https://www.diodes.com/assets/Datasheets/ZSR.pdf" TargetMode="External"/><Relationship Id="rId_hyperlink_192" Type="http://schemas.openxmlformats.org/officeDocument/2006/relationships/hyperlink" Target="https://www.diodes.com/part/view/ZSR300" TargetMode="External"/><Relationship Id="rId_hyperlink_193" Type="http://schemas.openxmlformats.org/officeDocument/2006/relationships/hyperlink" Target="https://www.diodes.com/assets/Datasheets/ZSR.pdf" TargetMode="External"/><Relationship Id="rId_hyperlink_194" Type="http://schemas.openxmlformats.org/officeDocument/2006/relationships/hyperlink" Target="https://www.diodes.com/part/view/ZSR330" TargetMode="External"/><Relationship Id="rId_hyperlink_195" Type="http://schemas.openxmlformats.org/officeDocument/2006/relationships/hyperlink" Target="https://www.diodes.com/assets/Datasheets/ZSR.pdf" TargetMode="External"/><Relationship Id="rId_hyperlink_196" Type="http://schemas.openxmlformats.org/officeDocument/2006/relationships/hyperlink" Target="https://www.diodes.com/part/view/ZSR500" TargetMode="External"/><Relationship Id="rId_hyperlink_197" Type="http://schemas.openxmlformats.org/officeDocument/2006/relationships/hyperlink" Target="https://www.diodes.com/assets/Datasheets/ZSR.pdf" TargetMode="External"/><Relationship Id="rId_hyperlink_198" Type="http://schemas.openxmlformats.org/officeDocument/2006/relationships/hyperlink" Target="https://www.diodes.com/part/view/ZSR800" TargetMode="External"/><Relationship Id="rId_hyperlink_199" Type="http://schemas.openxmlformats.org/officeDocument/2006/relationships/hyperlink" Target="https://www.diodes.com/assets/Datasheets/ZXTR1005K4.pdf" TargetMode="External"/><Relationship Id="rId_hyperlink_200" Type="http://schemas.openxmlformats.org/officeDocument/2006/relationships/hyperlink" Target="https://www.diodes.com/part/view/ZXTR1005K4" TargetMode="External"/><Relationship Id="rId_hyperlink_201" Type="http://schemas.openxmlformats.org/officeDocument/2006/relationships/hyperlink" Target="https://www.diodes.com/assets/Datasheets/ZXTR1005PD8.pdf" TargetMode="External"/><Relationship Id="rId_hyperlink_202" Type="http://schemas.openxmlformats.org/officeDocument/2006/relationships/hyperlink" Target="https://www.diodes.com/part/view/ZXTR1005PD8" TargetMode="External"/><Relationship Id="rId_hyperlink_203" Type="http://schemas.openxmlformats.org/officeDocument/2006/relationships/hyperlink" Target="https://www.diodes.com/assets/Datasheets/ZXTR1135PD8.pdf" TargetMode="External"/><Relationship Id="rId_hyperlink_204" Type="http://schemas.openxmlformats.org/officeDocument/2006/relationships/hyperlink" Target="https://www.diodes.com/part/view/ZXTR1135PD8" TargetMode="External"/><Relationship Id="rId_hyperlink_205" Type="http://schemas.openxmlformats.org/officeDocument/2006/relationships/hyperlink" Target="https://www.diodes.com/assets/Datasheets/ZXTR2005K.pdf" TargetMode="External"/><Relationship Id="rId_hyperlink_206" Type="http://schemas.openxmlformats.org/officeDocument/2006/relationships/hyperlink" Target="https://www.diodes.com/part/view/ZXTR2005K" TargetMode="External"/><Relationship Id="rId_hyperlink_207" Type="http://schemas.openxmlformats.org/officeDocument/2006/relationships/hyperlink" Target="https://www.diodes.com/assets/Datasheets/ZXTR2005P5.pdf" TargetMode="External"/><Relationship Id="rId_hyperlink_208" Type="http://schemas.openxmlformats.org/officeDocument/2006/relationships/hyperlink" Target="https://www.diodes.com/part/view/ZXTR2005P5" TargetMode="External"/><Relationship Id="rId_hyperlink_209" Type="http://schemas.openxmlformats.org/officeDocument/2006/relationships/hyperlink" Target="https://www.diodes.com/assets/Datasheets/ZXTR2005Z.pdf" TargetMode="External"/><Relationship Id="rId_hyperlink_210" Type="http://schemas.openxmlformats.org/officeDocument/2006/relationships/hyperlink" Target="https://www.diodes.com/part/view/ZXTR2005Z" TargetMode="External"/><Relationship Id="rId_hyperlink_211" Type="http://schemas.openxmlformats.org/officeDocument/2006/relationships/hyperlink" Target="https://www.diodes.com/assets/Datasheets/ZXTR2005ZQ.pdf" TargetMode="External"/><Relationship Id="rId_hyperlink_212" Type="http://schemas.openxmlformats.org/officeDocument/2006/relationships/hyperlink" Target="https://www.diodes.com/part/view/ZXTR2005ZQ" TargetMode="External"/><Relationship Id="rId_hyperlink_213" Type="http://schemas.openxmlformats.org/officeDocument/2006/relationships/hyperlink" Target="https://www.diodes.com/assets/Datasheets/ZXTR2008K.pdf" TargetMode="External"/><Relationship Id="rId_hyperlink_214" Type="http://schemas.openxmlformats.org/officeDocument/2006/relationships/hyperlink" Target="https://www.diodes.com/part/view/ZXTR2008K" TargetMode="External"/><Relationship Id="rId_hyperlink_215" Type="http://schemas.openxmlformats.org/officeDocument/2006/relationships/hyperlink" Target="https://www.diodes.com/assets/Datasheets/ZXTR2008P5.pdf" TargetMode="External"/><Relationship Id="rId_hyperlink_216" Type="http://schemas.openxmlformats.org/officeDocument/2006/relationships/hyperlink" Target="https://www.diodes.com/part/view/ZXTR2008P5" TargetMode="External"/><Relationship Id="rId_hyperlink_217" Type="http://schemas.openxmlformats.org/officeDocument/2006/relationships/hyperlink" Target="https://www.diodes.com/assets/Datasheets/ZXTR2008Z.pdf" TargetMode="External"/><Relationship Id="rId_hyperlink_218" Type="http://schemas.openxmlformats.org/officeDocument/2006/relationships/hyperlink" Target="https://www.diodes.com/part/view/ZXTR2008Z" TargetMode="External"/><Relationship Id="rId_hyperlink_219" Type="http://schemas.openxmlformats.org/officeDocument/2006/relationships/hyperlink" Target="https://www.diodes.com/assets/Datasheets/ZXTR2012FF.pdf" TargetMode="External"/><Relationship Id="rId_hyperlink_220" Type="http://schemas.openxmlformats.org/officeDocument/2006/relationships/hyperlink" Target="https://www.diodes.com/part/view/ZXTR2012FF" TargetMode="External"/><Relationship Id="rId_hyperlink_221" Type="http://schemas.openxmlformats.org/officeDocument/2006/relationships/hyperlink" Target="https://www.diodes.com/assets/Datasheets/ZXTR2012K.pdf" TargetMode="External"/><Relationship Id="rId_hyperlink_222" Type="http://schemas.openxmlformats.org/officeDocument/2006/relationships/hyperlink" Target="https://www.diodes.com/part/view/ZXTR2012K" TargetMode="External"/><Relationship Id="rId_hyperlink_223" Type="http://schemas.openxmlformats.org/officeDocument/2006/relationships/hyperlink" Target="https://www.diodes.com/assets/Datasheets/ZXTR2012P5.pdf" TargetMode="External"/><Relationship Id="rId_hyperlink_224" Type="http://schemas.openxmlformats.org/officeDocument/2006/relationships/hyperlink" Target="https://www.diodes.com/part/view/ZXTR2012P5" TargetMode="External"/><Relationship Id="rId_hyperlink_225" Type="http://schemas.openxmlformats.org/officeDocument/2006/relationships/hyperlink" Target="https://www.diodes.com/assets/Datasheets/ZXTR2012Z.pdf" TargetMode="External"/><Relationship Id="rId_hyperlink_226" Type="http://schemas.openxmlformats.org/officeDocument/2006/relationships/hyperlink" Target="https://www.diodes.com/part/view/ZXTR2012Z" TargetMode="External"/><Relationship Id="rId_hyperlink_227" Type="http://schemas.openxmlformats.org/officeDocument/2006/relationships/hyperlink" Target="https://www.diodes.com/assets/Datasheets/ZXTR2105F.pdf" TargetMode="External"/><Relationship Id="rId_hyperlink_228" Type="http://schemas.openxmlformats.org/officeDocument/2006/relationships/hyperlink" Target="https://www.diodes.com/part/view/ZXTR2105F" TargetMode="External"/><Relationship Id="rId_hyperlink_229" Type="http://schemas.openxmlformats.org/officeDocument/2006/relationships/hyperlink" Target="https://www.diodes.com/assets/Datasheets/ZXTR2105FF.pdf" TargetMode="External"/><Relationship Id="rId_hyperlink_230" Type="http://schemas.openxmlformats.org/officeDocument/2006/relationships/hyperlink" Target="https://www.diodes.com/part/view/ZXTR2105FF" TargetMode="External"/><Relationship Id="rId_hyperlink_231" Type="http://schemas.openxmlformats.org/officeDocument/2006/relationships/hyperlink" Target="https://www.diodes.com/assets/Datasheets/ZXTR2105FFQ.pdf" TargetMode="External"/><Relationship Id="rId_hyperlink_232" Type="http://schemas.openxmlformats.org/officeDocument/2006/relationships/hyperlink" Target="https://www.diodes.com/part/view/ZXTR2105FFQ" TargetMode="External"/><Relationship Id="rId_hyperlink_233" Type="http://schemas.openxmlformats.org/officeDocument/2006/relationships/hyperlink" Target="https://www.diodes.com/assets/Datasheets/ZXTR2105FQ.pdf" TargetMode="External"/><Relationship Id="rId_hyperlink_234" Type="http://schemas.openxmlformats.org/officeDocument/2006/relationships/hyperlink" Target="https://www.diodes.com/part/view/ZXTR2105FQ" TargetMode="External"/><Relationship Id="rId_hyperlink_235" Type="http://schemas.openxmlformats.org/officeDocument/2006/relationships/hyperlink" Target="https://www.diodes.com/assets/Datasheets/ZXTR2108F.pdf" TargetMode="External"/><Relationship Id="rId_hyperlink_236" Type="http://schemas.openxmlformats.org/officeDocument/2006/relationships/hyperlink" Target="https://www.diodes.com/part/view/ZXTR2108F" TargetMode="External"/><Relationship Id="rId_hyperlink_237" Type="http://schemas.openxmlformats.org/officeDocument/2006/relationships/hyperlink" Target="https://www.diodes.com/assets/Datasheets/ZXTR2108FQ.pdf" TargetMode="External"/><Relationship Id="rId_hyperlink_238" Type="http://schemas.openxmlformats.org/officeDocument/2006/relationships/hyperlink" Target="https://www.diodes.com/part/view/ZXTR2108FQ" TargetMode="External"/><Relationship Id="rId_hyperlink_239" Type="http://schemas.openxmlformats.org/officeDocument/2006/relationships/hyperlink" Target="https://www.diodes.com/assets/Datasheets/ZXTR2112F.pdf" TargetMode="External"/><Relationship Id="rId_hyperlink_240" Type="http://schemas.openxmlformats.org/officeDocument/2006/relationships/hyperlink" Target="https://www.diodes.com/part/view/ZXTR2112F" TargetMode="External"/><Relationship Id="rId_hyperlink_241" Type="http://schemas.openxmlformats.org/officeDocument/2006/relationships/hyperlink" Target="https://www.diodes.com/assets/Datasheets/ZXTR2112FQ.pdf" TargetMode="External"/><Relationship Id="rId_hyperlink_242" Type="http://schemas.openxmlformats.org/officeDocument/2006/relationships/hyperlink" Target="https://www.diodes.com/part/view/ZXTR2112F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AC12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  <col min="25" max="25" width="11.92" customWidth="true" style="0"/>
    <col min="26" max="26" width="11.92" customWidth="true" style="0"/>
    <col min="27" max="27" width="11.92" customWidth="true" style="0"/>
    <col min="28" max="28" width="11.92" customWidth="true" style="0"/>
    <col min="29" max="29" width="11.92" customWidth="true" style="0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Iq (max) (µA)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Iq (typ) (µA)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options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Iout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Vin (Max) 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Vin (Min) 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Vout (min)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Vout (max)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Fixed Vout (V)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Adjustable VFB (V)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Accuracy 25C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Noise uV RMS 10-100 kHz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VDROPOUT (Max) (V) at Max Current and Max Ouput Voltage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PSRR (dB) 1kHz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Temperature (Ambient) (°C)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Enable Active</t>
          </r>
        </is>
      </c>
      <c r="X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</t>
          </r>
        </is>
      </c>
      <c r="Y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Discharge</t>
          </r>
        </is>
      </c>
      <c r="Z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 Good</t>
          </r>
        </is>
      </c>
      <c r="AA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Reverse Protection</t>
          </r>
        </is>
      </c>
      <c r="AB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VCTL Function</t>
          </r>
        </is>
      </c>
      <c r="AC1" s="1" t="s">
        <v>28</v>
      </c>
    </row>
    <row r="2" spans="1:29">
      <c r="A2" t="s">
        <v>29</v>
      </c>
      <c r="B2" s="2" t="str">
        <f>Hyperlink("https://www.diodes.com/assets/Datasheets/AP130.pdf")</f>
        <v>https://www.diodes.com/assets/Datasheets/AP130.pdf</v>
      </c>
      <c r="C2" t="str">
        <f>Hyperlink("https://www.diodes.com/part/view/AP130","AP130")</f>
        <v>AP130</v>
      </c>
      <c r="D2" t="s">
        <v>30</v>
      </c>
      <c r="E2">
        <v>100</v>
      </c>
      <c r="F2">
        <v>55</v>
      </c>
      <c r="G2" t="s">
        <v>31</v>
      </c>
      <c r="H2" t="s">
        <v>32</v>
      </c>
      <c r="I2" t="s">
        <v>33</v>
      </c>
      <c r="J2" t="s">
        <v>34</v>
      </c>
      <c r="K2">
        <v>0.3</v>
      </c>
      <c r="L2">
        <v>5.5</v>
      </c>
      <c r="M2">
        <v>2.7</v>
      </c>
      <c r="N2">
        <v>1.5</v>
      </c>
      <c r="O2">
        <v>3.3</v>
      </c>
      <c r="P2" t="s">
        <v>35</v>
      </c>
      <c r="R2">
        <v>2</v>
      </c>
      <c r="T2">
        <v>0.5</v>
      </c>
      <c r="U2">
        <v>55</v>
      </c>
      <c r="V2" t="s">
        <v>36</v>
      </c>
      <c r="W2" t="s">
        <v>31</v>
      </c>
      <c r="X2">
        <v>1</v>
      </c>
      <c r="Y2" t="s">
        <v>31</v>
      </c>
      <c r="Z2" t="s">
        <v>31</v>
      </c>
      <c r="AA2" t="s">
        <v>31</v>
      </c>
      <c r="AB2" t="s">
        <v>31</v>
      </c>
      <c r="AC2" t="s">
        <v>37</v>
      </c>
    </row>
    <row r="3" spans="1:29">
      <c r="A3" t="s">
        <v>38</v>
      </c>
      <c r="B3" s="2" t="str">
        <f>Hyperlink("https://www.diodes.com/assets/Datasheets/products_inactive_data/AP139.pdf")</f>
        <v>https://www.diodes.com/assets/Datasheets/products_inactive_data/AP139.pdf</v>
      </c>
      <c r="C3" t="str">
        <f>Hyperlink("https://www.diodes.com/part/view/AP139","AP139")</f>
        <v>AP139</v>
      </c>
      <c r="D3" t="s">
        <v>39</v>
      </c>
      <c r="E3">
        <v>60</v>
      </c>
      <c r="F3">
        <v>45</v>
      </c>
      <c r="G3" t="s">
        <v>31</v>
      </c>
      <c r="H3" t="s">
        <v>32</v>
      </c>
      <c r="I3" t="s">
        <v>33</v>
      </c>
      <c r="J3" t="s">
        <v>34</v>
      </c>
      <c r="K3">
        <v>0.3</v>
      </c>
      <c r="L3">
        <v>5.5</v>
      </c>
      <c r="M3">
        <v>2.7</v>
      </c>
      <c r="N3">
        <v>1.5</v>
      </c>
      <c r="O3">
        <v>5.5</v>
      </c>
      <c r="P3" t="s">
        <v>35</v>
      </c>
      <c r="R3">
        <v>2</v>
      </c>
      <c r="T3">
        <v>0.45</v>
      </c>
      <c r="U3">
        <v>75</v>
      </c>
      <c r="V3" t="s">
        <v>36</v>
      </c>
      <c r="W3" t="s">
        <v>40</v>
      </c>
      <c r="X3">
        <v>1</v>
      </c>
      <c r="Y3" t="s">
        <v>31</v>
      </c>
      <c r="Z3" t="s">
        <v>31</v>
      </c>
      <c r="AA3" t="s">
        <v>31</v>
      </c>
      <c r="AB3" t="s">
        <v>31</v>
      </c>
      <c r="AC3" t="s">
        <v>41</v>
      </c>
    </row>
    <row r="4" spans="1:29">
      <c r="A4" t="s">
        <v>42</v>
      </c>
      <c r="B4" s="2" t="str">
        <f>Hyperlink("https://www.diodes.com/assets/Datasheets/AP2112.pdf")</f>
        <v>https://www.diodes.com/assets/Datasheets/AP2112.pdf</v>
      </c>
      <c r="C4" t="str">
        <f>Hyperlink("https://www.diodes.com/part/view/AP2112","AP2112")</f>
        <v>AP2112</v>
      </c>
      <c r="D4" t="s">
        <v>43</v>
      </c>
      <c r="E4">
        <v>80</v>
      </c>
      <c r="F4">
        <v>55</v>
      </c>
      <c r="G4" t="s">
        <v>31</v>
      </c>
      <c r="H4" t="s">
        <v>32</v>
      </c>
      <c r="I4" t="s">
        <v>33</v>
      </c>
      <c r="J4" t="s">
        <v>34</v>
      </c>
      <c r="K4">
        <v>0.6</v>
      </c>
      <c r="L4">
        <v>6</v>
      </c>
      <c r="M4">
        <v>2.5</v>
      </c>
      <c r="N4">
        <v>1.2</v>
      </c>
      <c r="O4">
        <v>5.5</v>
      </c>
      <c r="P4" t="s">
        <v>44</v>
      </c>
      <c r="R4">
        <v>1.5</v>
      </c>
      <c r="S4">
        <v>50</v>
      </c>
      <c r="T4">
        <v>1.3</v>
      </c>
      <c r="U4">
        <v>65</v>
      </c>
      <c r="V4" t="s">
        <v>36</v>
      </c>
      <c r="W4" t="s">
        <v>40</v>
      </c>
      <c r="X4">
        <v>1</v>
      </c>
      <c r="Y4" t="s">
        <v>45</v>
      </c>
      <c r="Z4" t="s">
        <v>31</v>
      </c>
      <c r="AA4" t="s">
        <v>31</v>
      </c>
      <c r="AB4" t="s">
        <v>31</v>
      </c>
      <c r="AC4" t="s">
        <v>46</v>
      </c>
    </row>
    <row r="5" spans="1:29">
      <c r="A5" t="s">
        <v>47</v>
      </c>
      <c r="B5" s="2" t="str">
        <f>Hyperlink("https://www.diodes.com/assets/Datasheets/AP2114.pdf")</f>
        <v>https://www.diodes.com/assets/Datasheets/AP2114.pdf</v>
      </c>
      <c r="C5" t="str">
        <f>Hyperlink("https://www.diodes.com/part/view/AP2114","AP2114")</f>
        <v>AP2114</v>
      </c>
      <c r="D5" t="s">
        <v>48</v>
      </c>
      <c r="E5">
        <v>80</v>
      </c>
      <c r="F5">
        <v>60</v>
      </c>
      <c r="G5" t="s">
        <v>31</v>
      </c>
      <c r="H5" t="s">
        <v>32</v>
      </c>
      <c r="I5" t="s">
        <v>33</v>
      </c>
      <c r="J5" t="s">
        <v>49</v>
      </c>
      <c r="K5">
        <v>1</v>
      </c>
      <c r="L5">
        <v>6</v>
      </c>
      <c r="M5">
        <v>2.5</v>
      </c>
      <c r="N5">
        <v>0.8</v>
      </c>
      <c r="O5">
        <v>5.5</v>
      </c>
      <c r="P5" t="s">
        <v>50</v>
      </c>
      <c r="Q5">
        <v>0.8</v>
      </c>
      <c r="R5">
        <v>1.5</v>
      </c>
      <c r="S5">
        <v>30</v>
      </c>
      <c r="T5">
        <v>0.75</v>
      </c>
      <c r="U5">
        <v>65</v>
      </c>
      <c r="V5" t="s">
        <v>36</v>
      </c>
      <c r="W5" t="s">
        <v>40</v>
      </c>
      <c r="X5">
        <v>1</v>
      </c>
      <c r="Y5" t="s">
        <v>45</v>
      </c>
      <c r="Z5" t="s">
        <v>31</v>
      </c>
      <c r="AA5" t="s">
        <v>31</v>
      </c>
      <c r="AB5" t="s">
        <v>31</v>
      </c>
      <c r="AC5" t="s">
        <v>51</v>
      </c>
    </row>
    <row r="6" spans="1:29">
      <c r="A6" t="s">
        <v>52</v>
      </c>
      <c r="B6" s="2" t="str">
        <f>Hyperlink("https://www.diodes.com/assets/Datasheets/AP2115.pdf")</f>
        <v>https://www.diodes.com/assets/Datasheets/AP2115.pdf</v>
      </c>
      <c r="C6" t="str">
        <f>Hyperlink("https://www.diodes.com/part/view/AP2115","AP2115")</f>
        <v>AP2115</v>
      </c>
      <c r="D6" t="s">
        <v>48</v>
      </c>
      <c r="E6">
        <v>75</v>
      </c>
      <c r="F6">
        <v>60</v>
      </c>
      <c r="G6" t="s">
        <v>31</v>
      </c>
      <c r="H6" t="s">
        <v>32</v>
      </c>
      <c r="I6" t="s">
        <v>33</v>
      </c>
      <c r="J6" t="s">
        <v>34</v>
      </c>
      <c r="K6">
        <v>1</v>
      </c>
      <c r="L6">
        <v>6</v>
      </c>
      <c r="M6">
        <v>2.5</v>
      </c>
      <c r="N6">
        <v>1.2</v>
      </c>
      <c r="O6">
        <v>5.5</v>
      </c>
      <c r="P6" t="s">
        <v>53</v>
      </c>
      <c r="R6">
        <v>1.5</v>
      </c>
      <c r="S6">
        <v>30</v>
      </c>
      <c r="T6">
        <v>0.75</v>
      </c>
      <c r="U6">
        <v>65</v>
      </c>
      <c r="V6" t="s">
        <v>36</v>
      </c>
      <c r="W6" t="s">
        <v>40</v>
      </c>
      <c r="X6">
        <v>1</v>
      </c>
      <c r="Y6" t="s">
        <v>45</v>
      </c>
      <c r="Z6" t="s">
        <v>31</v>
      </c>
      <c r="AA6" t="s">
        <v>31</v>
      </c>
      <c r="AB6" t="s">
        <v>31</v>
      </c>
      <c r="AC6" t="s">
        <v>54</v>
      </c>
    </row>
    <row r="7" spans="1:29">
      <c r="A7" t="s">
        <v>55</v>
      </c>
      <c r="B7" s="2" t="str">
        <f>Hyperlink("https://www.diodes.com/assets/Datasheets/AP2125.pdf")</f>
        <v>https://www.diodes.com/assets/Datasheets/AP2125.pdf</v>
      </c>
      <c r="C7" t="str">
        <f>Hyperlink("https://www.diodes.com/part/view/AP2125","AP2125")</f>
        <v>AP2125</v>
      </c>
      <c r="D7" t="s">
        <v>56</v>
      </c>
      <c r="E7">
        <v>90</v>
      </c>
      <c r="F7">
        <v>60</v>
      </c>
      <c r="G7" t="s">
        <v>31</v>
      </c>
      <c r="H7" t="s">
        <v>32</v>
      </c>
      <c r="I7" t="s">
        <v>33</v>
      </c>
      <c r="J7" t="s">
        <v>34</v>
      </c>
      <c r="K7">
        <v>0.3</v>
      </c>
      <c r="L7">
        <v>6</v>
      </c>
      <c r="M7">
        <v>2.3</v>
      </c>
      <c r="N7">
        <v>1.8</v>
      </c>
      <c r="O7">
        <v>3.3</v>
      </c>
      <c r="P7" t="s">
        <v>57</v>
      </c>
      <c r="R7">
        <v>2</v>
      </c>
      <c r="S7">
        <v>50</v>
      </c>
      <c r="T7">
        <v>0.3</v>
      </c>
      <c r="U7">
        <v>70</v>
      </c>
      <c r="V7" t="s">
        <v>36</v>
      </c>
      <c r="W7" t="s">
        <v>40</v>
      </c>
      <c r="X7">
        <v>1</v>
      </c>
      <c r="Y7" t="s">
        <v>45</v>
      </c>
      <c r="Z7" t="s">
        <v>31</v>
      </c>
      <c r="AA7" t="s">
        <v>31</v>
      </c>
      <c r="AB7" t="s">
        <v>31</v>
      </c>
      <c r="AC7" t="s">
        <v>58</v>
      </c>
    </row>
    <row r="8" spans="1:29">
      <c r="A8" t="s">
        <v>59</v>
      </c>
      <c r="B8" s="2" t="str">
        <f>Hyperlink("https://www.diodes.com/assets/Datasheets/AP2126.pdf")</f>
        <v>https://www.diodes.com/assets/Datasheets/AP2126.pdf</v>
      </c>
      <c r="C8" t="str">
        <f>Hyperlink("https://www.diodes.com/part/view/AP2126","AP2126")</f>
        <v>AP2126</v>
      </c>
      <c r="D8" t="s">
        <v>60</v>
      </c>
      <c r="E8">
        <v>90</v>
      </c>
      <c r="F8">
        <v>60</v>
      </c>
      <c r="G8" t="s">
        <v>31</v>
      </c>
      <c r="H8" t="s">
        <v>32</v>
      </c>
      <c r="I8" t="s">
        <v>33</v>
      </c>
      <c r="J8" t="s">
        <v>61</v>
      </c>
      <c r="K8">
        <v>0.3</v>
      </c>
      <c r="L8">
        <v>6</v>
      </c>
      <c r="M8">
        <v>3</v>
      </c>
      <c r="N8">
        <v>1.25</v>
      </c>
      <c r="O8">
        <v>3.3</v>
      </c>
      <c r="Q8">
        <v>1.25</v>
      </c>
      <c r="R8">
        <v>2</v>
      </c>
      <c r="S8">
        <v>80</v>
      </c>
      <c r="T8">
        <v>0.17</v>
      </c>
      <c r="U8">
        <v>68</v>
      </c>
      <c r="V8" t="s">
        <v>36</v>
      </c>
      <c r="W8" t="s">
        <v>40</v>
      </c>
      <c r="X8">
        <v>1</v>
      </c>
      <c r="Y8" t="s">
        <v>45</v>
      </c>
      <c r="Z8" t="s">
        <v>31</v>
      </c>
      <c r="AA8" t="s">
        <v>31</v>
      </c>
      <c r="AB8" t="s">
        <v>31</v>
      </c>
      <c r="AC8" t="s">
        <v>62</v>
      </c>
    </row>
    <row r="9" spans="1:29">
      <c r="A9" t="s">
        <v>63</v>
      </c>
      <c r="B9" s="2" t="str">
        <f>Hyperlink("https://www.diodes.com/assets/Datasheets/AP2127.pdf")</f>
        <v>https://www.diodes.com/assets/Datasheets/AP2127.pdf</v>
      </c>
      <c r="C9" t="str">
        <f>Hyperlink("https://www.diodes.com/part/view/AP2127","AP2127")</f>
        <v>AP2127</v>
      </c>
      <c r="D9" t="s">
        <v>60</v>
      </c>
      <c r="E9">
        <v>90</v>
      </c>
      <c r="F9">
        <v>60</v>
      </c>
      <c r="G9" t="s">
        <v>31</v>
      </c>
      <c r="H9" t="s">
        <v>32</v>
      </c>
      <c r="I9" t="s">
        <v>33</v>
      </c>
      <c r="J9" t="s">
        <v>49</v>
      </c>
      <c r="K9">
        <v>0.3</v>
      </c>
      <c r="L9">
        <v>6</v>
      </c>
      <c r="M9">
        <v>2.5</v>
      </c>
      <c r="N9">
        <v>0.8</v>
      </c>
      <c r="O9">
        <v>3.3</v>
      </c>
      <c r="P9" t="s">
        <v>64</v>
      </c>
      <c r="Q9">
        <v>0.8</v>
      </c>
      <c r="R9">
        <v>2</v>
      </c>
      <c r="S9">
        <v>60</v>
      </c>
      <c r="T9">
        <v>0.3</v>
      </c>
      <c r="U9">
        <v>68</v>
      </c>
      <c r="V9" t="s">
        <v>36</v>
      </c>
      <c r="W9" t="s">
        <v>40</v>
      </c>
      <c r="X9">
        <v>1</v>
      </c>
      <c r="Y9" t="s">
        <v>45</v>
      </c>
      <c r="Z9" t="s">
        <v>31</v>
      </c>
      <c r="AA9" t="s">
        <v>31</v>
      </c>
      <c r="AB9" t="s">
        <v>31</v>
      </c>
      <c r="AC9" t="s">
        <v>65</v>
      </c>
    </row>
    <row r="10" spans="1:29">
      <c r="A10" t="s">
        <v>66</v>
      </c>
      <c r="B10" s="2" t="str">
        <f>Hyperlink("https://www.diodes.com/assets/Datasheets/AP2128.pdf")</f>
        <v>https://www.diodes.com/assets/Datasheets/AP2128.pdf</v>
      </c>
      <c r="C10" t="str">
        <f>Hyperlink("https://www.diodes.com/part/view/AP2128","AP2128")</f>
        <v>AP2128</v>
      </c>
      <c r="D10" t="s">
        <v>60</v>
      </c>
      <c r="E10">
        <v>90</v>
      </c>
      <c r="F10">
        <v>60</v>
      </c>
      <c r="G10" t="s">
        <v>31</v>
      </c>
      <c r="H10" t="s">
        <v>32</v>
      </c>
      <c r="I10" t="s">
        <v>33</v>
      </c>
      <c r="J10" t="s">
        <v>49</v>
      </c>
      <c r="K10">
        <v>0.3</v>
      </c>
      <c r="L10">
        <v>6</v>
      </c>
      <c r="M10">
        <v>2.5</v>
      </c>
      <c r="N10">
        <v>0.8</v>
      </c>
      <c r="O10">
        <v>1.25</v>
      </c>
      <c r="P10" t="s">
        <v>67</v>
      </c>
      <c r="Q10">
        <v>0.8</v>
      </c>
      <c r="R10">
        <v>2</v>
      </c>
      <c r="S10">
        <v>60</v>
      </c>
      <c r="T10">
        <v>0.3</v>
      </c>
      <c r="U10">
        <v>68</v>
      </c>
      <c r="V10" t="s">
        <v>36</v>
      </c>
      <c r="W10" t="s">
        <v>40</v>
      </c>
      <c r="X10">
        <v>1</v>
      </c>
      <c r="Y10" t="s">
        <v>45</v>
      </c>
      <c r="Z10" t="s">
        <v>31</v>
      </c>
      <c r="AA10" t="s">
        <v>31</v>
      </c>
      <c r="AB10" t="s">
        <v>31</v>
      </c>
      <c r="AC10" t="s">
        <v>41</v>
      </c>
    </row>
    <row r="11" spans="1:29">
      <c r="A11" t="s">
        <v>68</v>
      </c>
      <c r="B11" s="2" t="str">
        <f>Hyperlink("https://www.diodes.com/assets/Datasheets/AP2129.pdf")</f>
        <v>https://www.diodes.com/assets/Datasheets/AP2129.pdf</v>
      </c>
      <c r="C11" t="str">
        <f>Hyperlink("https://www.diodes.com/part/view/AP2129","AP2129")</f>
        <v>AP2129</v>
      </c>
      <c r="D11" t="s">
        <v>60</v>
      </c>
      <c r="E11">
        <v>90</v>
      </c>
      <c r="F11">
        <v>60</v>
      </c>
      <c r="G11" t="s">
        <v>31</v>
      </c>
      <c r="H11" t="s">
        <v>32</v>
      </c>
      <c r="I11" t="s">
        <v>33</v>
      </c>
      <c r="J11" t="s">
        <v>49</v>
      </c>
      <c r="K11">
        <v>0.3</v>
      </c>
      <c r="L11">
        <v>6</v>
      </c>
      <c r="M11">
        <v>1.8</v>
      </c>
      <c r="N11">
        <v>0.8</v>
      </c>
      <c r="O11">
        <v>1.2</v>
      </c>
      <c r="P11" t="s">
        <v>69</v>
      </c>
      <c r="Q11">
        <v>0.8</v>
      </c>
      <c r="R11">
        <v>2</v>
      </c>
      <c r="S11">
        <v>60</v>
      </c>
      <c r="T11">
        <v>0.3</v>
      </c>
      <c r="U11">
        <v>68</v>
      </c>
      <c r="V11" t="s">
        <v>36</v>
      </c>
      <c r="W11" t="s">
        <v>40</v>
      </c>
      <c r="X11">
        <v>1</v>
      </c>
      <c r="Y11" t="s">
        <v>45</v>
      </c>
      <c r="Z11" t="s">
        <v>31</v>
      </c>
      <c r="AA11" t="s">
        <v>31</v>
      </c>
      <c r="AB11" t="s">
        <v>31</v>
      </c>
      <c r="AC11" t="s">
        <v>41</v>
      </c>
    </row>
    <row r="12" spans="1:29">
      <c r="A12" t="s">
        <v>70</v>
      </c>
      <c r="B12" s="2" t="str">
        <f>Hyperlink("https://www.diodes.com/assets/Datasheets/AP2132.pdf")</f>
        <v>https://www.diodes.com/assets/Datasheets/AP2132.pdf</v>
      </c>
      <c r="C12" t="str">
        <f>Hyperlink("https://www.diodes.com/part/view/AP2132","AP2132")</f>
        <v>AP2132</v>
      </c>
      <c r="D12" t="s">
        <v>71</v>
      </c>
      <c r="E12">
        <v>300</v>
      </c>
      <c r="F12">
        <v>300</v>
      </c>
      <c r="G12" t="s">
        <v>31</v>
      </c>
      <c r="H12" t="s">
        <v>32</v>
      </c>
      <c r="I12" t="s">
        <v>33</v>
      </c>
      <c r="J12" t="s">
        <v>49</v>
      </c>
      <c r="K12">
        <v>2</v>
      </c>
      <c r="L12">
        <v>5.5</v>
      </c>
      <c r="M12">
        <v>1.4</v>
      </c>
      <c r="N12">
        <v>0.6</v>
      </c>
      <c r="O12">
        <v>6</v>
      </c>
      <c r="P12" t="s">
        <v>72</v>
      </c>
      <c r="Q12">
        <v>0.6</v>
      </c>
      <c r="R12">
        <v>2</v>
      </c>
      <c r="T12">
        <v>0.45</v>
      </c>
      <c r="U12">
        <v>60</v>
      </c>
      <c r="V12" t="s">
        <v>36</v>
      </c>
      <c r="W12" t="s">
        <v>40</v>
      </c>
      <c r="X12">
        <v>1</v>
      </c>
      <c r="Y12" t="s">
        <v>31</v>
      </c>
      <c r="Z12" t="s">
        <v>73</v>
      </c>
      <c r="AA12" t="s">
        <v>31</v>
      </c>
      <c r="AB12" t="s">
        <v>45</v>
      </c>
      <c r="AC12" t="s">
        <v>74</v>
      </c>
    </row>
    <row r="13" spans="1:29">
      <c r="A13" t="s">
        <v>75</v>
      </c>
      <c r="B13" s="2" t="str">
        <f>Hyperlink("https://www.diodes.com/assets/Datasheets/AP2132A.pdf")</f>
        <v>https://www.diodes.com/assets/Datasheets/AP2132A.pdf</v>
      </c>
      <c r="C13" t="str">
        <f>Hyperlink("https://www.diodes.com/part/view/AP2132A","AP2132A")</f>
        <v>AP2132A</v>
      </c>
      <c r="D13" t="s">
        <v>76</v>
      </c>
      <c r="E13">
        <v>300</v>
      </c>
      <c r="F13">
        <v>300</v>
      </c>
      <c r="G13" t="s">
        <v>31</v>
      </c>
      <c r="H13" t="s">
        <v>32</v>
      </c>
      <c r="I13" t="s">
        <v>33</v>
      </c>
      <c r="J13" t="s">
        <v>49</v>
      </c>
      <c r="K13">
        <v>3</v>
      </c>
      <c r="L13">
        <v>5.5</v>
      </c>
      <c r="M13">
        <v>1.4</v>
      </c>
      <c r="N13">
        <v>0.6</v>
      </c>
      <c r="O13">
        <v>3.3</v>
      </c>
      <c r="P13" t="s">
        <v>72</v>
      </c>
      <c r="Q13">
        <v>0.6</v>
      </c>
      <c r="R13">
        <v>2</v>
      </c>
      <c r="T13">
        <v>0.45</v>
      </c>
      <c r="U13">
        <v>60</v>
      </c>
      <c r="V13" t="s">
        <v>36</v>
      </c>
      <c r="W13" t="s">
        <v>40</v>
      </c>
      <c r="X13">
        <v>1</v>
      </c>
      <c r="Y13" t="s">
        <v>31</v>
      </c>
      <c r="Z13" t="s">
        <v>73</v>
      </c>
      <c r="AA13" t="s">
        <v>31</v>
      </c>
      <c r="AB13" t="s">
        <v>45</v>
      </c>
      <c r="AC13" t="s">
        <v>74</v>
      </c>
    </row>
    <row r="14" spans="1:29">
      <c r="A14" t="s">
        <v>77</v>
      </c>
      <c r="B14" s="2" t="str">
        <f>Hyperlink("https://www.diodes.com/assets/Datasheets/AP2132B.pdf")</f>
        <v>https://www.diodes.com/assets/Datasheets/AP2132B.pdf</v>
      </c>
      <c r="C14" t="str">
        <f>Hyperlink("https://www.diodes.com/part/view/AP2132B","AP2132B")</f>
        <v>AP2132B</v>
      </c>
      <c r="D14" t="s">
        <v>71</v>
      </c>
      <c r="E14">
        <v>300</v>
      </c>
      <c r="F14">
        <v>300</v>
      </c>
      <c r="G14" t="s">
        <v>31</v>
      </c>
      <c r="H14" t="s">
        <v>32</v>
      </c>
      <c r="I14" t="s">
        <v>33</v>
      </c>
      <c r="J14" t="s">
        <v>49</v>
      </c>
      <c r="K14">
        <v>2</v>
      </c>
      <c r="L14">
        <v>5.5</v>
      </c>
      <c r="M14">
        <v>1.4</v>
      </c>
      <c r="N14">
        <v>0.6</v>
      </c>
      <c r="O14">
        <v>3.3</v>
      </c>
      <c r="P14" t="s">
        <v>72</v>
      </c>
      <c r="Q14">
        <v>0.6</v>
      </c>
      <c r="R14">
        <v>2</v>
      </c>
      <c r="T14">
        <v>0.45</v>
      </c>
      <c r="U14">
        <v>60</v>
      </c>
      <c r="V14" t="s">
        <v>36</v>
      </c>
      <c r="W14" t="s">
        <v>40</v>
      </c>
      <c r="X14">
        <v>1</v>
      </c>
      <c r="Y14" t="s">
        <v>31</v>
      </c>
      <c r="Z14" t="s">
        <v>73</v>
      </c>
      <c r="AA14" t="s">
        <v>31</v>
      </c>
      <c r="AB14" t="s">
        <v>45</v>
      </c>
      <c r="AC14" t="s">
        <v>74</v>
      </c>
    </row>
    <row r="15" spans="1:29">
      <c r="A15" t="s">
        <v>78</v>
      </c>
      <c r="B15" s="2" t="str">
        <f>Hyperlink("https://www.diodes.com/assets/Datasheets/AP2138-9.pdf")</f>
        <v>https://www.diodes.com/assets/Datasheets/AP2138-9.pdf</v>
      </c>
      <c r="C15" t="str">
        <f>Hyperlink("https://www.diodes.com/part/view/AP2138","AP2138")</f>
        <v>AP2138</v>
      </c>
      <c r="D15" t="s">
        <v>79</v>
      </c>
      <c r="E15">
        <v>1.5</v>
      </c>
      <c r="F15">
        <v>1</v>
      </c>
      <c r="G15" t="s">
        <v>31</v>
      </c>
      <c r="H15" t="s">
        <v>32</v>
      </c>
      <c r="I15" t="s">
        <v>33</v>
      </c>
      <c r="J15" t="s">
        <v>34</v>
      </c>
      <c r="K15">
        <v>0.25</v>
      </c>
      <c r="L15">
        <v>6</v>
      </c>
      <c r="M15">
        <v>2.5</v>
      </c>
      <c r="N15">
        <v>1.2</v>
      </c>
      <c r="O15">
        <v>3.3</v>
      </c>
      <c r="P15" t="s">
        <v>80</v>
      </c>
      <c r="R15">
        <v>2</v>
      </c>
      <c r="T15">
        <v>0.6</v>
      </c>
      <c r="U15">
        <v>55</v>
      </c>
      <c r="V15" t="s">
        <v>36</v>
      </c>
      <c r="W15" t="s">
        <v>31</v>
      </c>
      <c r="X15">
        <v>1</v>
      </c>
      <c r="Y15" t="s">
        <v>31</v>
      </c>
      <c r="Z15" t="s">
        <v>31</v>
      </c>
      <c r="AA15" t="s">
        <v>31</v>
      </c>
      <c r="AB15" t="s">
        <v>31</v>
      </c>
      <c r="AC15" t="s">
        <v>65</v>
      </c>
    </row>
    <row r="16" spans="1:29">
      <c r="A16" t="s">
        <v>81</v>
      </c>
      <c r="B16" s="2" t="str">
        <f>Hyperlink("https://www.diodes.com/assets/Datasheets/AP2138-9.pdf")</f>
        <v>https://www.diodes.com/assets/Datasheets/AP2138-9.pdf</v>
      </c>
      <c r="C16" t="str">
        <f>Hyperlink("https://www.diodes.com/part/view/AP2139","AP2139")</f>
        <v>AP2139</v>
      </c>
      <c r="D16" t="s">
        <v>79</v>
      </c>
      <c r="E16">
        <v>1.5</v>
      </c>
      <c r="F16">
        <v>1</v>
      </c>
      <c r="G16" t="s">
        <v>31</v>
      </c>
      <c r="H16" t="s">
        <v>32</v>
      </c>
      <c r="I16" t="s">
        <v>33</v>
      </c>
      <c r="J16" t="s">
        <v>34</v>
      </c>
      <c r="K16">
        <v>0.25</v>
      </c>
      <c r="L16">
        <v>6</v>
      </c>
      <c r="M16">
        <v>2.5</v>
      </c>
      <c r="N16">
        <v>1.2</v>
      </c>
      <c r="O16">
        <v>5.5</v>
      </c>
      <c r="P16" t="s">
        <v>80</v>
      </c>
      <c r="R16">
        <v>2</v>
      </c>
      <c r="T16">
        <v>0.6</v>
      </c>
      <c r="U16">
        <v>55</v>
      </c>
      <c r="V16" t="s">
        <v>36</v>
      </c>
      <c r="W16" t="s">
        <v>40</v>
      </c>
      <c r="X16">
        <v>1</v>
      </c>
      <c r="Y16" t="s">
        <v>45</v>
      </c>
      <c r="Z16" t="s">
        <v>31</v>
      </c>
      <c r="AA16" t="s">
        <v>31</v>
      </c>
      <c r="AB16" t="s">
        <v>31</v>
      </c>
      <c r="AC16" t="s">
        <v>82</v>
      </c>
    </row>
    <row r="17" spans="1:29">
      <c r="A17" t="s">
        <v>83</v>
      </c>
      <c r="B17" s="2" t="str">
        <f>Hyperlink("https://www.diodes.com/assets/Datasheets/AP2202.pdf")</f>
        <v>https://www.diodes.com/assets/Datasheets/AP2202.pdf</v>
      </c>
      <c r="C17" t="str">
        <f>Hyperlink("https://www.diodes.com/part/view/AP2202","AP2202")</f>
        <v>AP2202</v>
      </c>
      <c r="D17" t="s">
        <v>84</v>
      </c>
      <c r="E17">
        <v>150</v>
      </c>
      <c r="F17">
        <v>95</v>
      </c>
      <c r="G17" t="s">
        <v>31</v>
      </c>
      <c r="H17" t="s">
        <v>32</v>
      </c>
      <c r="I17" t="s">
        <v>33</v>
      </c>
      <c r="J17" t="s">
        <v>49</v>
      </c>
      <c r="K17">
        <v>0.15</v>
      </c>
      <c r="L17">
        <v>13.2</v>
      </c>
      <c r="M17">
        <v>2.5</v>
      </c>
      <c r="N17">
        <v>1.25</v>
      </c>
      <c r="O17">
        <v>6</v>
      </c>
      <c r="P17" t="s">
        <v>85</v>
      </c>
      <c r="Q17">
        <v>1.25</v>
      </c>
      <c r="R17">
        <v>1</v>
      </c>
      <c r="T17">
        <v>0.35</v>
      </c>
      <c r="U17">
        <v>60</v>
      </c>
      <c r="V17" t="s">
        <v>36</v>
      </c>
      <c r="W17" t="s">
        <v>40</v>
      </c>
      <c r="X17">
        <v>1</v>
      </c>
      <c r="Y17" t="s">
        <v>31</v>
      </c>
      <c r="Z17" t="s">
        <v>31</v>
      </c>
      <c r="AA17" t="s">
        <v>86</v>
      </c>
      <c r="AB17" t="s">
        <v>31</v>
      </c>
      <c r="AC17" t="s">
        <v>87</v>
      </c>
    </row>
    <row r="18" spans="1:29">
      <c r="A18" t="s">
        <v>88</v>
      </c>
      <c r="B18" s="2" t="str">
        <f>Hyperlink("https://www.diodes.com/assets/Datasheets/AP2205.pdf")</f>
        <v>https://www.diodes.com/assets/Datasheets/AP2205.pdf</v>
      </c>
      <c r="C18" t="str">
        <f>Hyperlink("https://www.diodes.com/part/view/AP2205","AP2205")</f>
        <v>AP2205</v>
      </c>
      <c r="D18" t="s">
        <v>89</v>
      </c>
      <c r="E18">
        <v>36</v>
      </c>
      <c r="F18">
        <v>36</v>
      </c>
      <c r="G18" t="s">
        <v>31</v>
      </c>
      <c r="H18" t="s">
        <v>32</v>
      </c>
      <c r="I18" t="s">
        <v>33</v>
      </c>
      <c r="J18" t="s">
        <v>49</v>
      </c>
      <c r="K18">
        <v>0.2</v>
      </c>
      <c r="L18">
        <v>24</v>
      </c>
      <c r="M18">
        <v>2.3</v>
      </c>
      <c r="N18">
        <v>1.24</v>
      </c>
      <c r="O18">
        <v>3.3</v>
      </c>
      <c r="P18" t="s">
        <v>90</v>
      </c>
      <c r="Q18">
        <v>1.24</v>
      </c>
      <c r="R18">
        <v>2</v>
      </c>
      <c r="S18">
        <v>30</v>
      </c>
      <c r="T18">
        <v>0.5</v>
      </c>
      <c r="U18">
        <v>60</v>
      </c>
      <c r="V18" t="s">
        <v>36</v>
      </c>
      <c r="W18" t="s">
        <v>40</v>
      </c>
      <c r="X18">
        <v>1</v>
      </c>
      <c r="Y18" t="s">
        <v>31</v>
      </c>
      <c r="Z18" t="s">
        <v>31</v>
      </c>
      <c r="AA18" t="s">
        <v>86</v>
      </c>
      <c r="AB18" t="s">
        <v>31</v>
      </c>
      <c r="AC18" t="s">
        <v>87</v>
      </c>
    </row>
    <row r="19" spans="1:29">
      <c r="A19" t="s">
        <v>91</v>
      </c>
      <c r="B19" s="2" t="str">
        <f>Hyperlink("https://www.diodes.com/assets/Datasheets/AP2210.pdf")</f>
        <v>https://www.diodes.com/assets/Datasheets/AP2210.pdf</v>
      </c>
      <c r="C19" t="str">
        <f>Hyperlink("https://www.diodes.com/part/view/AP2210","AP2210")</f>
        <v>AP2210</v>
      </c>
      <c r="D19" t="s">
        <v>92</v>
      </c>
      <c r="E19">
        <v>180</v>
      </c>
      <c r="F19">
        <v>100</v>
      </c>
      <c r="G19" t="s">
        <v>31</v>
      </c>
      <c r="H19" t="s">
        <v>32</v>
      </c>
      <c r="I19" t="s">
        <v>33</v>
      </c>
      <c r="J19" t="s">
        <v>49</v>
      </c>
      <c r="K19">
        <v>0.3</v>
      </c>
      <c r="L19">
        <v>13.2</v>
      </c>
      <c r="M19">
        <v>2.5</v>
      </c>
      <c r="N19">
        <v>1.25</v>
      </c>
      <c r="O19">
        <v>6</v>
      </c>
      <c r="P19" t="s">
        <v>93</v>
      </c>
      <c r="Q19">
        <v>1.25</v>
      </c>
      <c r="R19">
        <v>1</v>
      </c>
      <c r="T19">
        <v>0.5</v>
      </c>
      <c r="U19">
        <v>60</v>
      </c>
      <c r="V19" t="s">
        <v>36</v>
      </c>
      <c r="W19" t="s">
        <v>40</v>
      </c>
      <c r="X19">
        <v>1</v>
      </c>
      <c r="Y19" t="s">
        <v>31</v>
      </c>
      <c r="Z19" t="s">
        <v>31</v>
      </c>
      <c r="AA19" t="s">
        <v>86</v>
      </c>
      <c r="AB19" t="s">
        <v>31</v>
      </c>
      <c r="AC19" t="s">
        <v>82</v>
      </c>
    </row>
    <row r="20" spans="1:29">
      <c r="A20" t="s">
        <v>94</v>
      </c>
      <c r="B20" s="2" t="str">
        <f>Hyperlink("https://www.diodes.com/assets/Datasheets/AP2213.pdf")</f>
        <v>https://www.diodes.com/assets/Datasheets/AP2213.pdf</v>
      </c>
      <c r="C20" t="str">
        <f>Hyperlink("https://www.diodes.com/part/view/AP2213","AP2213")</f>
        <v>AP2213</v>
      </c>
      <c r="D20" t="s">
        <v>95</v>
      </c>
      <c r="E20">
        <v>180</v>
      </c>
      <c r="F20">
        <v>100</v>
      </c>
      <c r="G20" t="s">
        <v>31</v>
      </c>
      <c r="H20" t="s">
        <v>32</v>
      </c>
      <c r="I20" t="s">
        <v>33</v>
      </c>
      <c r="J20" t="s">
        <v>34</v>
      </c>
      <c r="K20">
        <v>0.5</v>
      </c>
      <c r="L20">
        <v>18</v>
      </c>
      <c r="M20">
        <v>2.5</v>
      </c>
      <c r="N20">
        <v>2.5</v>
      </c>
      <c r="O20">
        <v>3.3</v>
      </c>
      <c r="P20" t="s">
        <v>96</v>
      </c>
      <c r="R20">
        <v>1</v>
      </c>
      <c r="T20">
        <v>0.7</v>
      </c>
      <c r="U20">
        <v>65</v>
      </c>
      <c r="V20" t="s">
        <v>36</v>
      </c>
      <c r="W20" t="s">
        <v>40</v>
      </c>
      <c r="X20">
        <v>1</v>
      </c>
      <c r="Y20" t="s">
        <v>31</v>
      </c>
      <c r="Z20" t="s">
        <v>31</v>
      </c>
      <c r="AA20" t="s">
        <v>86</v>
      </c>
      <c r="AB20" t="s">
        <v>31</v>
      </c>
      <c r="AC20" t="s">
        <v>97</v>
      </c>
    </row>
    <row r="21" spans="1:29">
      <c r="A21" t="s">
        <v>98</v>
      </c>
      <c r="B21" s="2" t="str">
        <f>Hyperlink("https://www.diodes.com/assets/Datasheets/AP7165.pdf")</f>
        <v>https://www.diodes.com/assets/Datasheets/AP7165.pdf</v>
      </c>
      <c r="C21" t="str">
        <f>Hyperlink("https://www.diodes.com/part/view/AP7165","AP7165")</f>
        <v>AP7165</v>
      </c>
      <c r="D21" t="s">
        <v>99</v>
      </c>
      <c r="E21">
        <v>170</v>
      </c>
      <c r="F21">
        <v>125</v>
      </c>
      <c r="G21" t="s">
        <v>31</v>
      </c>
      <c r="H21" t="s">
        <v>32</v>
      </c>
      <c r="I21" t="s">
        <v>33</v>
      </c>
      <c r="J21" t="s">
        <v>61</v>
      </c>
      <c r="K21">
        <v>0.6</v>
      </c>
      <c r="L21">
        <v>5.5</v>
      </c>
      <c r="M21">
        <v>2.2</v>
      </c>
      <c r="N21">
        <v>0.8</v>
      </c>
      <c r="O21">
        <v>3.3</v>
      </c>
      <c r="Q21">
        <v>0.8</v>
      </c>
      <c r="R21">
        <v>2.5</v>
      </c>
      <c r="T21">
        <v>0.4</v>
      </c>
      <c r="U21">
        <v>60</v>
      </c>
      <c r="V21" t="s">
        <v>36</v>
      </c>
      <c r="W21" t="s">
        <v>40</v>
      </c>
      <c r="X21">
        <v>1</v>
      </c>
      <c r="Y21" t="s">
        <v>31</v>
      </c>
      <c r="Z21" t="s">
        <v>73</v>
      </c>
      <c r="AA21" t="s">
        <v>31</v>
      </c>
      <c r="AB21" t="s">
        <v>31</v>
      </c>
      <c r="AC21" t="s">
        <v>100</v>
      </c>
    </row>
    <row r="22" spans="1:29">
      <c r="A22" t="s">
        <v>101</v>
      </c>
      <c r="B22" s="2" t="str">
        <f>Hyperlink("https://www.diodes.com/assets/Datasheets/AP7167.pdf")</f>
        <v>https://www.diodes.com/assets/Datasheets/AP7167.pdf</v>
      </c>
      <c r="C22" t="str">
        <f>Hyperlink("https://www.diodes.com/part/view/AP7167","AP7167")</f>
        <v>AP7167</v>
      </c>
      <c r="D22" t="s">
        <v>102</v>
      </c>
      <c r="E22">
        <v>180</v>
      </c>
      <c r="F22">
        <v>125</v>
      </c>
      <c r="G22" t="s">
        <v>31</v>
      </c>
      <c r="H22" t="s">
        <v>32</v>
      </c>
      <c r="I22" t="s">
        <v>33</v>
      </c>
      <c r="J22" t="s">
        <v>61</v>
      </c>
      <c r="K22">
        <v>1.2</v>
      </c>
      <c r="L22">
        <v>5.5</v>
      </c>
      <c r="M22">
        <v>2.2</v>
      </c>
      <c r="N22">
        <v>0.8</v>
      </c>
      <c r="O22">
        <v>3.3</v>
      </c>
      <c r="Q22">
        <v>0.8</v>
      </c>
      <c r="R22">
        <v>3</v>
      </c>
      <c r="T22">
        <v>0.8</v>
      </c>
      <c r="U22">
        <v>60</v>
      </c>
      <c r="V22" t="s">
        <v>36</v>
      </c>
      <c r="W22" t="s">
        <v>40</v>
      </c>
      <c r="X22">
        <v>1</v>
      </c>
      <c r="Y22" t="s">
        <v>31</v>
      </c>
      <c r="Z22" t="s">
        <v>73</v>
      </c>
      <c r="AA22" t="s">
        <v>31</v>
      </c>
      <c r="AB22" t="s">
        <v>31</v>
      </c>
      <c r="AC22" t="s">
        <v>100</v>
      </c>
    </row>
    <row r="23" spans="1:29">
      <c r="A23" t="s">
        <v>103</v>
      </c>
      <c r="B23" s="2" t="str">
        <f>Hyperlink("https://www.diodes.com/assets/Datasheets/AP7168.pdf")</f>
        <v>https://www.diodes.com/assets/Datasheets/AP7168.pdf</v>
      </c>
      <c r="C23" t="str">
        <f>Hyperlink("https://www.diodes.com/part/view/AP7168","AP7168")</f>
        <v>AP7168</v>
      </c>
      <c r="D23" t="s">
        <v>102</v>
      </c>
      <c r="E23">
        <v>180</v>
      </c>
      <c r="F23">
        <v>125</v>
      </c>
      <c r="G23" t="s">
        <v>31</v>
      </c>
      <c r="H23" t="s">
        <v>32</v>
      </c>
      <c r="I23" t="s">
        <v>33</v>
      </c>
      <c r="J23" t="s">
        <v>61</v>
      </c>
      <c r="K23">
        <v>1.2</v>
      </c>
      <c r="L23">
        <v>5.5</v>
      </c>
      <c r="M23">
        <v>2.2</v>
      </c>
      <c r="N23">
        <v>0.8</v>
      </c>
      <c r="O23">
        <v>3.6</v>
      </c>
      <c r="Q23">
        <v>0.8</v>
      </c>
      <c r="R23">
        <v>3</v>
      </c>
      <c r="T23">
        <v>0.8</v>
      </c>
      <c r="U23">
        <v>60</v>
      </c>
      <c r="V23" t="s">
        <v>36</v>
      </c>
      <c r="W23" t="s">
        <v>40</v>
      </c>
      <c r="X23">
        <v>1</v>
      </c>
      <c r="Y23" t="s">
        <v>31</v>
      </c>
      <c r="Z23" t="s">
        <v>73</v>
      </c>
      <c r="AA23" t="s">
        <v>31</v>
      </c>
      <c r="AB23" t="s">
        <v>31</v>
      </c>
      <c r="AC23" t="s">
        <v>104</v>
      </c>
    </row>
    <row r="24" spans="1:29">
      <c r="A24" t="s">
        <v>105</v>
      </c>
      <c r="B24" s="2" t="str">
        <f>Hyperlink("https://www.diodes.com/assets/Datasheets/AP7173.pdf")</f>
        <v>https://www.diodes.com/assets/Datasheets/AP7173.pdf</v>
      </c>
      <c r="C24" t="str">
        <f>Hyperlink("https://www.diodes.com/part/view/AP7173","AP7173")</f>
        <v>AP7173</v>
      </c>
      <c r="D24" t="s">
        <v>106</v>
      </c>
      <c r="E24">
        <v>2000</v>
      </c>
      <c r="F24">
        <v>1000</v>
      </c>
      <c r="G24" t="s">
        <v>31</v>
      </c>
      <c r="H24" t="s">
        <v>32</v>
      </c>
      <c r="I24" t="s">
        <v>33</v>
      </c>
      <c r="J24" t="s">
        <v>61</v>
      </c>
      <c r="K24">
        <v>1.5</v>
      </c>
      <c r="L24">
        <v>5.5</v>
      </c>
      <c r="M24">
        <v>1</v>
      </c>
      <c r="N24">
        <v>0.8</v>
      </c>
      <c r="O24">
        <v>3.6</v>
      </c>
      <c r="Q24">
        <v>0.8</v>
      </c>
      <c r="R24">
        <v>1</v>
      </c>
      <c r="T24">
        <v>0.27</v>
      </c>
      <c r="U24">
        <v>60</v>
      </c>
      <c r="V24" t="s">
        <v>36</v>
      </c>
      <c r="W24" t="s">
        <v>40</v>
      </c>
      <c r="X24">
        <v>1</v>
      </c>
      <c r="Y24" t="s">
        <v>31</v>
      </c>
      <c r="Z24" t="s">
        <v>73</v>
      </c>
      <c r="AA24" t="s">
        <v>31</v>
      </c>
      <c r="AB24" t="s">
        <v>45</v>
      </c>
      <c r="AC24" t="s">
        <v>100</v>
      </c>
    </row>
    <row r="25" spans="1:29">
      <c r="A25" t="s">
        <v>107</v>
      </c>
      <c r="B25" s="2" t="str">
        <f>Hyperlink("https://www.diodes.com/assets/Datasheets/AP7176B.pdf")</f>
        <v>https://www.diodes.com/assets/Datasheets/AP7176B.pdf</v>
      </c>
      <c r="C25" t="str">
        <f>Hyperlink("https://www.diodes.com/part/view/AP7176B","AP7176B")</f>
        <v>AP7176B</v>
      </c>
      <c r="D25" t="s">
        <v>108</v>
      </c>
      <c r="E25">
        <v>1500</v>
      </c>
      <c r="F25">
        <v>1000</v>
      </c>
      <c r="G25" t="s">
        <v>31</v>
      </c>
      <c r="H25" t="s">
        <v>32</v>
      </c>
      <c r="I25" t="s">
        <v>33</v>
      </c>
      <c r="J25" t="s">
        <v>61</v>
      </c>
      <c r="K25">
        <v>3</v>
      </c>
      <c r="L25">
        <v>3.65</v>
      </c>
      <c r="M25">
        <v>1.2</v>
      </c>
      <c r="N25">
        <v>0.8</v>
      </c>
      <c r="O25">
        <v>3.3</v>
      </c>
      <c r="Q25">
        <v>0.8</v>
      </c>
      <c r="R25">
        <v>1.5</v>
      </c>
      <c r="T25">
        <v>0.38</v>
      </c>
      <c r="U25">
        <v>60</v>
      </c>
      <c r="V25" t="s">
        <v>36</v>
      </c>
      <c r="W25" t="s">
        <v>40</v>
      </c>
      <c r="X25">
        <v>1</v>
      </c>
      <c r="Y25" t="s">
        <v>31</v>
      </c>
      <c r="Z25" t="s">
        <v>73</v>
      </c>
      <c r="AA25" t="s">
        <v>31</v>
      </c>
      <c r="AB25" t="s">
        <v>45</v>
      </c>
      <c r="AC25" t="s">
        <v>109</v>
      </c>
    </row>
    <row r="26" spans="1:29">
      <c r="A26" t="s">
        <v>110</v>
      </c>
      <c r="B26" s="2" t="str">
        <f>Hyperlink("https://www.diodes.com/assets/Datasheets/AP7179D.pdf")</f>
        <v>https://www.diodes.com/assets/Datasheets/AP7179D.pdf</v>
      </c>
      <c r="C26" t="str">
        <f>Hyperlink("https://www.diodes.com/part/view/AP7179D","AP7179D")</f>
        <v>AP7179D</v>
      </c>
      <c r="D26" t="s">
        <v>111</v>
      </c>
      <c r="E26">
        <v>4000</v>
      </c>
      <c r="F26">
        <v>2800</v>
      </c>
      <c r="G26" t="s">
        <v>31</v>
      </c>
      <c r="H26" t="s">
        <v>32</v>
      </c>
      <c r="I26" t="s">
        <v>33</v>
      </c>
      <c r="J26" t="s">
        <v>61</v>
      </c>
      <c r="K26">
        <v>3</v>
      </c>
      <c r="L26">
        <v>6.5</v>
      </c>
      <c r="M26">
        <v>1.1</v>
      </c>
      <c r="N26">
        <v>0.8</v>
      </c>
      <c r="O26">
        <v>3.6</v>
      </c>
      <c r="Q26">
        <v>0.8</v>
      </c>
      <c r="R26">
        <v>1</v>
      </c>
      <c r="S26">
        <v>4.4</v>
      </c>
      <c r="T26">
        <v>0.11</v>
      </c>
      <c r="U26">
        <v>42</v>
      </c>
      <c r="V26" t="s">
        <v>36</v>
      </c>
      <c r="W26" t="s">
        <v>40</v>
      </c>
      <c r="X26">
        <v>1</v>
      </c>
      <c r="Y26" t="s">
        <v>45</v>
      </c>
      <c r="Z26" t="s">
        <v>73</v>
      </c>
      <c r="AA26" t="s">
        <v>31</v>
      </c>
      <c r="AB26" t="s">
        <v>31</v>
      </c>
      <c r="AC26" t="s">
        <v>112</v>
      </c>
    </row>
    <row r="27" spans="1:29">
      <c r="A27" t="s">
        <v>113</v>
      </c>
      <c r="B27" s="2" t="str">
        <f>Hyperlink("https://www.diodes.com/assets/Datasheets/AP7215.pdf")</f>
        <v>https://www.diodes.com/assets/Datasheets/AP7215.pdf</v>
      </c>
      <c r="C27" t="str">
        <f>Hyperlink("https://www.diodes.com/part/view/AP7215","AP7215")</f>
        <v>AP7215</v>
      </c>
      <c r="D27" t="s">
        <v>114</v>
      </c>
      <c r="E27">
        <v>80</v>
      </c>
      <c r="F27">
        <v>50</v>
      </c>
      <c r="G27" t="s">
        <v>31</v>
      </c>
      <c r="H27" t="s">
        <v>32</v>
      </c>
      <c r="I27" t="s">
        <v>33</v>
      </c>
      <c r="J27" t="s">
        <v>34</v>
      </c>
      <c r="K27">
        <v>0.6</v>
      </c>
      <c r="L27">
        <v>5.5</v>
      </c>
      <c r="M27">
        <v>3.3</v>
      </c>
      <c r="N27">
        <v>3.3</v>
      </c>
      <c r="O27">
        <v>3.6</v>
      </c>
      <c r="P27">
        <v>3.3</v>
      </c>
      <c r="R27">
        <v>2</v>
      </c>
      <c r="T27">
        <v>0.65</v>
      </c>
      <c r="U27">
        <v>55</v>
      </c>
      <c r="V27" t="s">
        <v>36</v>
      </c>
      <c r="W27" t="s">
        <v>40</v>
      </c>
      <c r="X27">
        <v>1</v>
      </c>
      <c r="Y27" t="s">
        <v>31</v>
      </c>
      <c r="Z27" t="s">
        <v>73</v>
      </c>
      <c r="AA27" t="s">
        <v>31</v>
      </c>
      <c r="AB27" t="s">
        <v>31</v>
      </c>
      <c r="AC27" t="s">
        <v>115</v>
      </c>
    </row>
    <row r="28" spans="1:29">
      <c r="A28" t="s">
        <v>116</v>
      </c>
      <c r="B28" s="2" t="str">
        <f>Hyperlink("https://www.diodes.com/assets/Datasheets/AP7217.pdf")</f>
        <v>https://www.diodes.com/assets/Datasheets/AP7217.pdf</v>
      </c>
      <c r="C28" t="str">
        <f>Hyperlink("https://www.diodes.com/part/view/AP7217","AP7217")</f>
        <v>AP7217</v>
      </c>
      <c r="D28" t="s">
        <v>117</v>
      </c>
      <c r="E28">
        <v>79</v>
      </c>
      <c r="F28">
        <v>50</v>
      </c>
      <c r="G28" t="s">
        <v>31</v>
      </c>
      <c r="H28" t="s">
        <v>32</v>
      </c>
      <c r="I28" t="s">
        <v>33</v>
      </c>
      <c r="J28" t="s">
        <v>34</v>
      </c>
      <c r="K28">
        <v>0.5</v>
      </c>
      <c r="L28">
        <v>5.5</v>
      </c>
      <c r="M28">
        <v>3.3</v>
      </c>
      <c r="N28">
        <v>3.3</v>
      </c>
      <c r="O28">
        <v>3.6</v>
      </c>
      <c r="P28">
        <v>3.3</v>
      </c>
      <c r="R28">
        <v>2</v>
      </c>
      <c r="T28">
        <v>0.82</v>
      </c>
      <c r="U28">
        <v>55</v>
      </c>
      <c r="V28" t="s">
        <v>36</v>
      </c>
      <c r="W28" t="s">
        <v>40</v>
      </c>
      <c r="X28">
        <v>1</v>
      </c>
      <c r="Y28" t="s">
        <v>31</v>
      </c>
      <c r="Z28" t="s">
        <v>31</v>
      </c>
      <c r="AA28" t="s">
        <v>31</v>
      </c>
      <c r="AB28" t="s">
        <v>31</v>
      </c>
      <c r="AC28" t="s">
        <v>74</v>
      </c>
    </row>
    <row r="29" spans="1:29">
      <c r="A29" t="s">
        <v>118</v>
      </c>
      <c r="B29" s="2" t="str">
        <f>Hyperlink("https://www.diodes.com/assets/Datasheets/AP7217A.pdf")</f>
        <v>https://www.diodes.com/assets/Datasheets/AP7217A.pdf</v>
      </c>
      <c r="C29" t="str">
        <f>Hyperlink("https://www.diodes.com/part/view/AP7217A","AP7217A")</f>
        <v>AP7217A</v>
      </c>
      <c r="D29" t="s">
        <v>119</v>
      </c>
      <c r="E29">
        <v>80</v>
      </c>
      <c r="F29">
        <v>50</v>
      </c>
      <c r="G29" t="s">
        <v>31</v>
      </c>
      <c r="H29" t="s">
        <v>32</v>
      </c>
      <c r="I29" t="s">
        <v>33</v>
      </c>
      <c r="J29" t="s">
        <v>34</v>
      </c>
      <c r="K29">
        <v>0.6</v>
      </c>
      <c r="L29">
        <v>5.5</v>
      </c>
      <c r="M29">
        <v>3.3</v>
      </c>
      <c r="N29">
        <v>3.3</v>
      </c>
      <c r="O29">
        <v>5</v>
      </c>
      <c r="P29">
        <v>3.3</v>
      </c>
      <c r="R29">
        <v>2</v>
      </c>
      <c r="T29">
        <v>0.9</v>
      </c>
      <c r="U29">
        <v>55</v>
      </c>
      <c r="V29" t="s">
        <v>36</v>
      </c>
      <c r="W29" t="s">
        <v>40</v>
      </c>
      <c r="X29">
        <v>1</v>
      </c>
      <c r="Y29" t="s">
        <v>31</v>
      </c>
      <c r="Z29" t="s">
        <v>31</v>
      </c>
      <c r="AA29" t="s">
        <v>31</v>
      </c>
      <c r="AB29" t="s">
        <v>31</v>
      </c>
      <c r="AC29" t="s">
        <v>120</v>
      </c>
    </row>
    <row r="30" spans="1:29">
      <c r="A30" t="s">
        <v>121</v>
      </c>
      <c r="B30" s="2" t="str">
        <f>Hyperlink("https://www.diodes.com/assets/Datasheets/AP7217C.pdf")</f>
        <v>https://www.diodes.com/assets/Datasheets/AP7217C.pdf</v>
      </c>
      <c r="C30" t="str">
        <f>Hyperlink("https://www.diodes.com/part/view/AP7217C","AP7217C")</f>
        <v>AP7217C</v>
      </c>
      <c r="D30" t="s">
        <v>122</v>
      </c>
      <c r="E30">
        <v>60</v>
      </c>
      <c r="F30">
        <v>40</v>
      </c>
      <c r="G30" t="s">
        <v>31</v>
      </c>
      <c r="H30" t="s">
        <v>32</v>
      </c>
      <c r="I30" t="s">
        <v>33</v>
      </c>
      <c r="J30" t="s">
        <v>34</v>
      </c>
      <c r="K30">
        <v>0.6</v>
      </c>
      <c r="L30">
        <v>5.5</v>
      </c>
      <c r="M30">
        <v>2.5</v>
      </c>
      <c r="N30">
        <v>1.25</v>
      </c>
      <c r="O30">
        <v>3.6</v>
      </c>
      <c r="P30">
        <v>1.25</v>
      </c>
      <c r="R30">
        <v>2</v>
      </c>
      <c r="T30">
        <v>2</v>
      </c>
      <c r="U30">
        <v>55</v>
      </c>
      <c r="V30" t="s">
        <v>36</v>
      </c>
      <c r="W30" t="s">
        <v>40</v>
      </c>
      <c r="X30">
        <v>1</v>
      </c>
      <c r="Y30" t="s">
        <v>31</v>
      </c>
      <c r="Z30" t="s">
        <v>31</v>
      </c>
      <c r="AA30" t="s">
        <v>31</v>
      </c>
      <c r="AB30" t="s">
        <v>31</v>
      </c>
      <c r="AC30" t="s">
        <v>104</v>
      </c>
    </row>
    <row r="31" spans="1:29">
      <c r="A31" t="s">
        <v>123</v>
      </c>
      <c r="B31" s="2" t="str">
        <f>Hyperlink("https://www.diodes.com/assets/Datasheets/products_inactive_data/AP7217D.pdf")</f>
        <v>https://www.diodes.com/assets/Datasheets/products_inactive_data/AP7217D.pdf</v>
      </c>
      <c r="C31" t="str">
        <f>Hyperlink("https://www.diodes.com/part/view/AP7217D","AP7217D")</f>
        <v>AP7217D</v>
      </c>
      <c r="D31" t="s">
        <v>124</v>
      </c>
      <c r="E31">
        <v>60</v>
      </c>
      <c r="F31">
        <v>40</v>
      </c>
      <c r="G31" t="s">
        <v>31</v>
      </c>
      <c r="H31" t="s">
        <v>32</v>
      </c>
      <c r="I31" t="s">
        <v>33</v>
      </c>
      <c r="J31" t="s">
        <v>34</v>
      </c>
      <c r="K31">
        <v>0.6</v>
      </c>
      <c r="L31">
        <v>5.5</v>
      </c>
      <c r="M31">
        <v>2.5</v>
      </c>
      <c r="N31">
        <v>1.2</v>
      </c>
      <c r="O31">
        <v>4.5</v>
      </c>
      <c r="P31">
        <v>1.2</v>
      </c>
      <c r="R31">
        <v>2</v>
      </c>
      <c r="T31">
        <v>1.3</v>
      </c>
      <c r="U31">
        <v>55</v>
      </c>
      <c r="V31" t="s">
        <v>36</v>
      </c>
      <c r="W31" t="s">
        <v>31</v>
      </c>
      <c r="X31">
        <v>1</v>
      </c>
      <c r="Y31" t="s">
        <v>31</v>
      </c>
      <c r="Z31" t="s">
        <v>31</v>
      </c>
      <c r="AA31" t="s">
        <v>31</v>
      </c>
      <c r="AB31" t="s">
        <v>31</v>
      </c>
      <c r="AC31" t="s">
        <v>125</v>
      </c>
    </row>
    <row r="32" spans="1:29">
      <c r="A32" t="s">
        <v>126</v>
      </c>
      <c r="B32" s="2" t="str">
        <f>Hyperlink("https://www.diodes.com/assets/Datasheets/AP7311.pdf")</f>
        <v>https://www.diodes.com/assets/Datasheets/AP7311.pdf</v>
      </c>
      <c r="C32" t="str">
        <f>Hyperlink("https://www.diodes.com/part/view/AP7311","AP7311")</f>
        <v>AP7311</v>
      </c>
      <c r="D32" t="s">
        <v>127</v>
      </c>
      <c r="E32">
        <v>75</v>
      </c>
      <c r="F32">
        <v>55</v>
      </c>
      <c r="G32" t="s">
        <v>31</v>
      </c>
      <c r="H32" t="s">
        <v>32</v>
      </c>
      <c r="I32" t="s">
        <v>33</v>
      </c>
      <c r="J32" t="s">
        <v>49</v>
      </c>
      <c r="K32">
        <v>0.15</v>
      </c>
      <c r="L32">
        <v>6</v>
      </c>
      <c r="M32">
        <v>2</v>
      </c>
      <c r="N32">
        <v>0.4</v>
      </c>
      <c r="O32">
        <v>4.5</v>
      </c>
      <c r="P32" t="s">
        <v>128</v>
      </c>
      <c r="Q32">
        <v>0.4</v>
      </c>
      <c r="R32">
        <v>2</v>
      </c>
      <c r="T32">
        <v>0.3</v>
      </c>
      <c r="U32">
        <v>65</v>
      </c>
      <c r="V32" t="s">
        <v>36</v>
      </c>
      <c r="W32" t="s">
        <v>40</v>
      </c>
      <c r="X32">
        <v>1</v>
      </c>
      <c r="Y32" t="s">
        <v>31</v>
      </c>
      <c r="Z32" t="s">
        <v>31</v>
      </c>
      <c r="AA32" t="s">
        <v>31</v>
      </c>
      <c r="AB32" t="s">
        <v>31</v>
      </c>
      <c r="AC32" t="s">
        <v>41</v>
      </c>
    </row>
    <row r="33" spans="1:29">
      <c r="A33" t="s">
        <v>129</v>
      </c>
      <c r="B33" s="2" t="str">
        <f>Hyperlink("https://www.diodes.com/assets/Datasheets/AP7313.pdf")</f>
        <v>https://www.diodes.com/assets/Datasheets/AP7313.pdf</v>
      </c>
      <c r="C33" t="str">
        <f>Hyperlink("https://www.diodes.com/part/view/AP7313","AP7313")</f>
        <v>AP7313</v>
      </c>
      <c r="D33" t="s">
        <v>127</v>
      </c>
      <c r="E33">
        <v>75</v>
      </c>
      <c r="F33">
        <v>55</v>
      </c>
      <c r="G33" t="s">
        <v>31</v>
      </c>
      <c r="H33" t="s">
        <v>32</v>
      </c>
      <c r="I33" t="s">
        <v>33</v>
      </c>
      <c r="J33" t="s">
        <v>34</v>
      </c>
      <c r="K33">
        <v>0.15</v>
      </c>
      <c r="L33">
        <v>6</v>
      </c>
      <c r="M33">
        <v>2</v>
      </c>
      <c r="N33">
        <v>1</v>
      </c>
      <c r="O33">
        <v>4.5</v>
      </c>
      <c r="P33" t="s">
        <v>130</v>
      </c>
      <c r="R33">
        <v>2</v>
      </c>
      <c r="T33">
        <v>0.3</v>
      </c>
      <c r="U33">
        <v>65</v>
      </c>
      <c r="V33" t="s">
        <v>36</v>
      </c>
      <c r="W33" t="s">
        <v>31</v>
      </c>
      <c r="X33">
        <v>1</v>
      </c>
      <c r="Y33" t="s">
        <v>31</v>
      </c>
      <c r="Z33" t="s">
        <v>31</v>
      </c>
      <c r="AA33" t="s">
        <v>31</v>
      </c>
      <c r="AB33" t="s">
        <v>31</v>
      </c>
      <c r="AC33" t="s">
        <v>62</v>
      </c>
    </row>
    <row r="34" spans="1:29">
      <c r="A34" t="s">
        <v>131</v>
      </c>
      <c r="B34" s="2" t="str">
        <f>Hyperlink("https://www.diodes.com/assets/Datasheets/AP7315.pdf")</f>
        <v>https://www.diodes.com/assets/Datasheets/AP7315.pdf</v>
      </c>
      <c r="C34" t="str">
        <f>Hyperlink("https://www.diodes.com/part/view/AP7315","AP7315")</f>
        <v>AP7315</v>
      </c>
      <c r="D34" t="s">
        <v>132</v>
      </c>
      <c r="E34">
        <v>60</v>
      </c>
      <c r="F34">
        <v>35</v>
      </c>
      <c r="G34" t="s">
        <v>31</v>
      </c>
      <c r="H34" t="s">
        <v>32</v>
      </c>
      <c r="I34" t="s">
        <v>33</v>
      </c>
      <c r="J34" t="s">
        <v>34</v>
      </c>
      <c r="K34">
        <v>0.15</v>
      </c>
      <c r="L34">
        <v>5.25</v>
      </c>
      <c r="M34">
        <v>1.7</v>
      </c>
      <c r="N34">
        <v>1.1</v>
      </c>
      <c r="O34">
        <v>4.5</v>
      </c>
      <c r="P34" t="s">
        <v>133</v>
      </c>
      <c r="R34">
        <v>1</v>
      </c>
      <c r="S34">
        <v>60</v>
      </c>
      <c r="T34">
        <v>0.29</v>
      </c>
      <c r="U34">
        <v>75</v>
      </c>
      <c r="V34" t="s">
        <v>36</v>
      </c>
      <c r="W34" t="s">
        <v>40</v>
      </c>
      <c r="X34">
        <v>1</v>
      </c>
      <c r="Y34" t="s">
        <v>134</v>
      </c>
      <c r="Z34" t="s">
        <v>31</v>
      </c>
      <c r="AA34" t="s">
        <v>31</v>
      </c>
      <c r="AB34" t="s">
        <v>31</v>
      </c>
      <c r="AC34" t="s">
        <v>135</v>
      </c>
    </row>
    <row r="35" spans="1:29">
      <c r="A35" t="s">
        <v>136</v>
      </c>
      <c r="B35" s="2" t="str">
        <f>Hyperlink("https://www.diodes.com/assets/Datasheets/AP7315Q.pdf")</f>
        <v>https://www.diodes.com/assets/Datasheets/AP7315Q.pdf</v>
      </c>
      <c r="C35" t="str">
        <f>Hyperlink("https://www.diodes.com/part/view/AP7315Q","AP7315Q")</f>
        <v>AP7315Q</v>
      </c>
      <c r="D35" t="s">
        <v>137</v>
      </c>
      <c r="E35">
        <v>60</v>
      </c>
      <c r="F35">
        <v>35</v>
      </c>
      <c r="G35" t="s">
        <v>45</v>
      </c>
      <c r="H35" t="s">
        <v>138</v>
      </c>
      <c r="I35" t="s">
        <v>33</v>
      </c>
      <c r="J35" t="s">
        <v>34</v>
      </c>
      <c r="K35">
        <v>0.15</v>
      </c>
      <c r="L35">
        <v>5.25</v>
      </c>
      <c r="M35">
        <v>1.7</v>
      </c>
      <c r="N35">
        <v>1.1</v>
      </c>
      <c r="O35">
        <v>6</v>
      </c>
      <c r="P35" t="s">
        <v>139</v>
      </c>
      <c r="R35">
        <v>1</v>
      </c>
      <c r="S35">
        <v>60</v>
      </c>
      <c r="T35">
        <v>0.29</v>
      </c>
      <c r="U35">
        <v>75</v>
      </c>
      <c r="V35" t="s">
        <v>140</v>
      </c>
      <c r="W35" t="s">
        <v>40</v>
      </c>
      <c r="X35">
        <v>1</v>
      </c>
      <c r="Y35" t="s">
        <v>134</v>
      </c>
      <c r="Z35" t="s">
        <v>31</v>
      </c>
      <c r="AA35" t="s">
        <v>31</v>
      </c>
      <c r="AB35" t="s">
        <v>31</v>
      </c>
      <c r="AC35" t="s">
        <v>41</v>
      </c>
    </row>
    <row r="36" spans="1:29">
      <c r="A36" t="s">
        <v>141</v>
      </c>
      <c r="B36" s="2" t="str">
        <f>Hyperlink("https://www.diodes.com/assets/Datasheets/AP7330.pdf")</f>
        <v>https://www.diodes.com/assets/Datasheets/AP7330.pdf</v>
      </c>
      <c r="C36" t="str">
        <f>Hyperlink("https://www.diodes.com/part/view/AP7330","AP7330")</f>
        <v>AP7330</v>
      </c>
      <c r="D36" t="s">
        <v>142</v>
      </c>
      <c r="E36">
        <v>78</v>
      </c>
      <c r="F36">
        <v>45</v>
      </c>
      <c r="G36" t="s">
        <v>31</v>
      </c>
      <c r="H36" t="s">
        <v>32</v>
      </c>
      <c r="I36" t="s">
        <v>33</v>
      </c>
      <c r="J36" t="s">
        <v>61</v>
      </c>
      <c r="K36">
        <v>0.3</v>
      </c>
      <c r="L36">
        <v>5.5</v>
      </c>
      <c r="M36">
        <v>1.8</v>
      </c>
      <c r="N36">
        <v>0.8</v>
      </c>
      <c r="O36">
        <v>6</v>
      </c>
      <c r="Q36">
        <v>0.8</v>
      </c>
      <c r="R36">
        <v>1</v>
      </c>
      <c r="S36">
        <v>60</v>
      </c>
      <c r="T36">
        <v>0.31</v>
      </c>
      <c r="U36">
        <v>80</v>
      </c>
      <c r="V36" t="s">
        <v>36</v>
      </c>
      <c r="W36" t="s">
        <v>40</v>
      </c>
      <c r="X36">
        <v>1</v>
      </c>
      <c r="Y36" t="s">
        <v>134</v>
      </c>
      <c r="Z36" t="s">
        <v>31</v>
      </c>
      <c r="AA36" t="s">
        <v>31</v>
      </c>
      <c r="AB36" t="s">
        <v>31</v>
      </c>
      <c r="AC36" t="s">
        <v>41</v>
      </c>
    </row>
    <row r="37" spans="1:29">
      <c r="A37" t="s">
        <v>143</v>
      </c>
      <c r="B37" s="2" t="str">
        <f>Hyperlink("https://www.diodes.com/assets/Datasheets/AP7331.pdf")</f>
        <v>https://www.diodes.com/assets/Datasheets/AP7331.pdf</v>
      </c>
      <c r="C37" t="str">
        <f>Hyperlink("https://www.diodes.com/part/view/AP7331","AP7331")</f>
        <v>AP7331</v>
      </c>
      <c r="D37" t="s">
        <v>144</v>
      </c>
      <c r="E37">
        <v>75</v>
      </c>
      <c r="F37">
        <v>55</v>
      </c>
      <c r="G37" t="s">
        <v>31</v>
      </c>
      <c r="H37" t="s">
        <v>32</v>
      </c>
      <c r="I37" t="s">
        <v>33</v>
      </c>
      <c r="J37" t="s">
        <v>49</v>
      </c>
      <c r="K37">
        <v>0.3</v>
      </c>
      <c r="L37">
        <v>6</v>
      </c>
      <c r="M37">
        <v>2</v>
      </c>
      <c r="N37">
        <v>0.4</v>
      </c>
      <c r="O37">
        <v>6</v>
      </c>
      <c r="P37" t="s">
        <v>130</v>
      </c>
      <c r="Q37">
        <v>0.4</v>
      </c>
      <c r="R37">
        <v>2</v>
      </c>
      <c r="T37">
        <v>0.55</v>
      </c>
      <c r="U37">
        <v>55</v>
      </c>
      <c r="V37" t="s">
        <v>36</v>
      </c>
      <c r="W37" t="s">
        <v>40</v>
      </c>
      <c r="X37">
        <v>1</v>
      </c>
      <c r="Y37" t="s">
        <v>31</v>
      </c>
      <c r="Z37" t="s">
        <v>31</v>
      </c>
      <c r="AA37" t="s">
        <v>31</v>
      </c>
      <c r="AB37" t="s">
        <v>31</v>
      </c>
      <c r="AC37" t="s">
        <v>145</v>
      </c>
    </row>
    <row r="38" spans="1:29">
      <c r="A38" t="s">
        <v>146</v>
      </c>
      <c r="B38" s="2" t="str">
        <f>Hyperlink("https://www.diodes.com/assets/Datasheets/AP7333.pdf")</f>
        <v>https://www.diodes.com/assets/Datasheets/AP7333.pdf</v>
      </c>
      <c r="C38" t="str">
        <f>Hyperlink("https://www.diodes.com/part/view/AP7333","AP7333")</f>
        <v>AP7333</v>
      </c>
      <c r="D38" t="s">
        <v>144</v>
      </c>
      <c r="E38">
        <v>85</v>
      </c>
      <c r="F38">
        <v>55</v>
      </c>
      <c r="G38" t="s">
        <v>31</v>
      </c>
      <c r="H38" t="s">
        <v>32</v>
      </c>
      <c r="I38" t="s">
        <v>33</v>
      </c>
      <c r="J38" t="s">
        <v>34</v>
      </c>
      <c r="K38">
        <v>0.3</v>
      </c>
      <c r="L38">
        <v>6</v>
      </c>
      <c r="M38">
        <v>2</v>
      </c>
      <c r="N38">
        <v>1</v>
      </c>
      <c r="O38">
        <v>5.5</v>
      </c>
      <c r="P38" t="s">
        <v>130</v>
      </c>
      <c r="R38">
        <v>2</v>
      </c>
      <c r="T38">
        <v>0.055</v>
      </c>
      <c r="U38">
        <v>55</v>
      </c>
      <c r="V38" t="s">
        <v>36</v>
      </c>
      <c r="W38" t="s">
        <v>31</v>
      </c>
      <c r="X38">
        <v>1</v>
      </c>
      <c r="Y38" t="s">
        <v>31</v>
      </c>
      <c r="Z38" t="s">
        <v>31</v>
      </c>
      <c r="AA38" t="s">
        <v>31</v>
      </c>
      <c r="AB38" t="s">
        <v>31</v>
      </c>
      <c r="AC38" t="s">
        <v>62</v>
      </c>
    </row>
    <row r="39" spans="1:29">
      <c r="A39" t="s">
        <v>147</v>
      </c>
      <c r="B39" s="2" t="str">
        <f>Hyperlink("https://www.diodes.com/assets/Datasheets/AP7335.pdf")</f>
        <v>https://www.diodes.com/assets/Datasheets/AP7335.pdf</v>
      </c>
      <c r="C39" t="str">
        <f>Hyperlink("https://www.diodes.com/part/view/AP7335","AP7335")</f>
        <v>AP7335</v>
      </c>
      <c r="D39" t="s">
        <v>144</v>
      </c>
      <c r="E39">
        <v>80</v>
      </c>
      <c r="F39">
        <v>35</v>
      </c>
      <c r="G39" t="s">
        <v>31</v>
      </c>
      <c r="H39" t="s">
        <v>32</v>
      </c>
      <c r="I39" t="s">
        <v>33</v>
      </c>
      <c r="J39" t="s">
        <v>49</v>
      </c>
      <c r="K39">
        <v>0.3</v>
      </c>
      <c r="L39">
        <v>6</v>
      </c>
      <c r="M39">
        <v>2</v>
      </c>
      <c r="N39">
        <v>0.8</v>
      </c>
      <c r="O39">
        <v>5.5</v>
      </c>
      <c r="P39" t="s">
        <v>148</v>
      </c>
      <c r="Q39">
        <v>0.8</v>
      </c>
      <c r="R39">
        <v>2</v>
      </c>
      <c r="T39">
        <v>0.2</v>
      </c>
      <c r="U39">
        <v>65</v>
      </c>
      <c r="V39" t="s">
        <v>36</v>
      </c>
      <c r="W39" t="s">
        <v>40</v>
      </c>
      <c r="X39">
        <v>1</v>
      </c>
      <c r="Y39" t="s">
        <v>31</v>
      </c>
      <c r="Z39" t="s">
        <v>31</v>
      </c>
      <c r="AA39" t="s">
        <v>31</v>
      </c>
      <c r="AB39" t="s">
        <v>31</v>
      </c>
      <c r="AC39" t="s">
        <v>145</v>
      </c>
    </row>
    <row r="40" spans="1:29">
      <c r="A40" t="s">
        <v>149</v>
      </c>
      <c r="B40" s="2" t="str">
        <f>Hyperlink("https://www.diodes.com/assets/Datasheets/AP7335A.pdf")</f>
        <v>https://www.diodes.com/assets/Datasheets/AP7335A.pdf</v>
      </c>
      <c r="C40" t="str">
        <f>Hyperlink("https://www.diodes.com/part/view/AP7335A","AP7335A")</f>
        <v>AP7335A</v>
      </c>
      <c r="D40" t="s">
        <v>144</v>
      </c>
      <c r="E40">
        <v>80</v>
      </c>
      <c r="F40">
        <v>35</v>
      </c>
      <c r="G40" t="s">
        <v>31</v>
      </c>
      <c r="H40" t="s">
        <v>32</v>
      </c>
      <c r="I40" t="s">
        <v>33</v>
      </c>
      <c r="J40" t="s">
        <v>34</v>
      </c>
      <c r="K40">
        <v>0.3</v>
      </c>
      <c r="L40">
        <v>6</v>
      </c>
      <c r="M40">
        <v>4.3</v>
      </c>
      <c r="N40">
        <v>3.3</v>
      </c>
      <c r="O40">
        <v>5</v>
      </c>
      <c r="P40">
        <v>3.3</v>
      </c>
      <c r="R40">
        <v>1</v>
      </c>
      <c r="T40">
        <v>0.2</v>
      </c>
      <c r="U40">
        <v>65</v>
      </c>
      <c r="V40" t="s">
        <v>36</v>
      </c>
      <c r="W40" t="s">
        <v>40</v>
      </c>
      <c r="X40">
        <v>1</v>
      </c>
      <c r="Y40" t="s">
        <v>31</v>
      </c>
      <c r="Z40" t="s">
        <v>31</v>
      </c>
      <c r="AA40" t="s">
        <v>31</v>
      </c>
      <c r="AB40" t="s">
        <v>31</v>
      </c>
      <c r="AC40" t="s">
        <v>145</v>
      </c>
    </row>
    <row r="41" spans="1:29">
      <c r="A41" t="s">
        <v>150</v>
      </c>
      <c r="B41" s="2" t="str">
        <f>Hyperlink("https://www.diodes.com/assets/Datasheets/AP7335A_50.pdf")</f>
        <v>https://www.diodes.com/assets/Datasheets/AP7335A_50.pdf</v>
      </c>
      <c r="C41" t="str">
        <f>Hyperlink("https://www.diodes.com/part/view/AP7335A-50","AP7335A-50")</f>
        <v>AP7335A-50</v>
      </c>
      <c r="D41" t="s">
        <v>144</v>
      </c>
      <c r="E41">
        <v>80</v>
      </c>
      <c r="F41">
        <v>35</v>
      </c>
      <c r="G41" t="s">
        <v>31</v>
      </c>
      <c r="H41" t="s">
        <v>32</v>
      </c>
      <c r="I41" t="s">
        <v>33</v>
      </c>
      <c r="J41" t="s">
        <v>34</v>
      </c>
      <c r="K41">
        <v>0.3</v>
      </c>
      <c r="L41">
        <v>6</v>
      </c>
      <c r="M41">
        <v>5.5</v>
      </c>
      <c r="N41">
        <v>5</v>
      </c>
      <c r="O41">
        <v>3.3</v>
      </c>
      <c r="P41">
        <v>5</v>
      </c>
      <c r="R41">
        <v>1</v>
      </c>
      <c r="T41">
        <v>0.2</v>
      </c>
      <c r="U41">
        <v>65</v>
      </c>
      <c r="V41" t="s">
        <v>36</v>
      </c>
      <c r="W41" t="s">
        <v>40</v>
      </c>
      <c r="X41">
        <v>1</v>
      </c>
      <c r="Y41" t="s">
        <v>31</v>
      </c>
      <c r="Z41" t="s">
        <v>31</v>
      </c>
      <c r="AA41" t="s">
        <v>31</v>
      </c>
      <c r="AB41" t="s">
        <v>31</v>
      </c>
      <c r="AC41" t="s">
        <v>145</v>
      </c>
    </row>
    <row r="42" spans="1:29">
      <c r="A42" t="s">
        <v>151</v>
      </c>
      <c r="B42" s="2" t="str">
        <f>Hyperlink("https://www.diodes.com/assets/Datasheets/AP7340.pdf")</f>
        <v>https://www.diodes.com/assets/Datasheets/AP7340.pdf</v>
      </c>
      <c r="C42" t="str">
        <f>Hyperlink("https://www.diodes.com/part/view/AP7340","AP7340")</f>
        <v>AP7340</v>
      </c>
      <c r="D42" t="s">
        <v>132</v>
      </c>
      <c r="E42">
        <v>50</v>
      </c>
      <c r="F42">
        <v>35</v>
      </c>
      <c r="G42" t="s">
        <v>31</v>
      </c>
      <c r="H42" t="s">
        <v>32</v>
      </c>
      <c r="I42" t="s">
        <v>33</v>
      </c>
      <c r="J42" t="s">
        <v>34</v>
      </c>
      <c r="K42">
        <v>0.15</v>
      </c>
      <c r="L42">
        <v>5.25</v>
      </c>
      <c r="M42">
        <v>1.7</v>
      </c>
      <c r="N42">
        <v>1.1</v>
      </c>
      <c r="O42">
        <v>5</v>
      </c>
      <c r="P42" t="s">
        <v>152</v>
      </c>
      <c r="R42">
        <v>1</v>
      </c>
      <c r="S42">
        <v>60</v>
      </c>
      <c r="T42">
        <v>0.27</v>
      </c>
      <c r="U42">
        <v>75</v>
      </c>
      <c r="V42" t="s">
        <v>36</v>
      </c>
      <c r="W42" t="s">
        <v>40</v>
      </c>
      <c r="X42">
        <v>1</v>
      </c>
      <c r="Y42" t="s">
        <v>134</v>
      </c>
      <c r="Z42" t="s">
        <v>31</v>
      </c>
      <c r="AA42" t="s">
        <v>31</v>
      </c>
      <c r="AB42" t="s">
        <v>31</v>
      </c>
      <c r="AC42" t="s">
        <v>153</v>
      </c>
    </row>
    <row r="43" spans="1:29">
      <c r="A43" t="s">
        <v>154</v>
      </c>
      <c r="B43" s="2" t="str">
        <f>Hyperlink("https://www.diodes.com/assets/Datasheets/AP7341.pdf")</f>
        <v>https://www.diodes.com/assets/Datasheets/AP7341.pdf</v>
      </c>
      <c r="C43" t="str">
        <f>Hyperlink("https://www.diodes.com/part/view/AP7341","AP7341")</f>
        <v>AP7341</v>
      </c>
      <c r="D43" t="s">
        <v>142</v>
      </c>
      <c r="E43">
        <v>50</v>
      </c>
      <c r="F43">
        <v>35</v>
      </c>
      <c r="G43" t="s">
        <v>31</v>
      </c>
      <c r="H43" t="s">
        <v>32</v>
      </c>
      <c r="I43" t="s">
        <v>33</v>
      </c>
      <c r="J43" t="s">
        <v>34</v>
      </c>
      <c r="K43">
        <v>0.3</v>
      </c>
      <c r="L43">
        <v>5.25</v>
      </c>
      <c r="M43">
        <v>1.7</v>
      </c>
      <c r="N43">
        <v>1.1</v>
      </c>
      <c r="O43">
        <v>5</v>
      </c>
      <c r="P43" t="s">
        <v>155</v>
      </c>
      <c r="R43">
        <v>1</v>
      </c>
      <c r="S43">
        <v>60</v>
      </c>
      <c r="T43">
        <v>0.4</v>
      </c>
      <c r="U43">
        <v>75</v>
      </c>
      <c r="V43" t="s">
        <v>36</v>
      </c>
      <c r="W43" t="s">
        <v>40</v>
      </c>
      <c r="X43">
        <v>1</v>
      </c>
      <c r="Y43" t="s">
        <v>134</v>
      </c>
      <c r="Z43" t="s">
        <v>31</v>
      </c>
      <c r="AA43" t="s">
        <v>31</v>
      </c>
      <c r="AB43" t="s">
        <v>31</v>
      </c>
      <c r="AC43" t="s">
        <v>153</v>
      </c>
    </row>
    <row r="44" spans="1:29">
      <c r="A44" t="s">
        <v>156</v>
      </c>
      <c r="B44" s="2" t="str">
        <f>Hyperlink("https://www.diodes.com/assets/Datasheets/AP7343.pdf")</f>
        <v>https://www.diodes.com/assets/Datasheets/AP7343.pdf</v>
      </c>
      <c r="C44" t="str">
        <f>Hyperlink("https://www.diodes.com/part/view/AP7343","AP7343")</f>
        <v>AP7343</v>
      </c>
      <c r="D44" t="s">
        <v>142</v>
      </c>
      <c r="E44">
        <v>60</v>
      </c>
      <c r="F44">
        <v>35</v>
      </c>
      <c r="G44" t="s">
        <v>31</v>
      </c>
      <c r="H44" t="s">
        <v>32</v>
      </c>
      <c r="I44" t="s">
        <v>33</v>
      </c>
      <c r="J44" t="s">
        <v>34</v>
      </c>
      <c r="K44">
        <v>0.3</v>
      </c>
      <c r="L44">
        <v>5.25</v>
      </c>
      <c r="M44">
        <v>1.7</v>
      </c>
      <c r="N44">
        <v>0.9</v>
      </c>
      <c r="O44">
        <v>5</v>
      </c>
      <c r="P44" t="s">
        <v>157</v>
      </c>
      <c r="R44">
        <v>1</v>
      </c>
      <c r="S44">
        <v>60</v>
      </c>
      <c r="T44">
        <v>0.29</v>
      </c>
      <c r="U44">
        <v>75</v>
      </c>
      <c r="V44" t="s">
        <v>36</v>
      </c>
      <c r="W44" t="s">
        <v>40</v>
      </c>
      <c r="X44">
        <v>1</v>
      </c>
      <c r="Y44" t="s">
        <v>134</v>
      </c>
      <c r="Z44" t="s">
        <v>31</v>
      </c>
      <c r="AA44" t="s">
        <v>31</v>
      </c>
      <c r="AB44" t="s">
        <v>31</v>
      </c>
      <c r="AC44" t="s">
        <v>158</v>
      </c>
    </row>
    <row r="45" spans="1:29">
      <c r="A45" t="s">
        <v>159</v>
      </c>
      <c r="B45" s="2" t="str">
        <f>Hyperlink("https://www.diodes.com/assets/Datasheets/AP7343Q.pdf")</f>
        <v>https://www.diodes.com/assets/Datasheets/AP7343Q.pdf</v>
      </c>
      <c r="C45" t="str">
        <f>Hyperlink("https://www.diodes.com/part/view/AP7343Q","AP7343Q")</f>
        <v>AP7343Q</v>
      </c>
      <c r="D45" t="s">
        <v>160</v>
      </c>
      <c r="E45">
        <v>60</v>
      </c>
      <c r="F45">
        <v>35</v>
      </c>
      <c r="G45" t="s">
        <v>45</v>
      </c>
      <c r="H45" t="s">
        <v>138</v>
      </c>
      <c r="I45" t="s">
        <v>33</v>
      </c>
      <c r="J45" t="s">
        <v>34</v>
      </c>
      <c r="K45">
        <v>0.3</v>
      </c>
      <c r="L45">
        <v>5.25</v>
      </c>
      <c r="M45">
        <v>1.7</v>
      </c>
      <c r="N45">
        <v>0.9</v>
      </c>
      <c r="O45">
        <v>5</v>
      </c>
      <c r="P45" t="s">
        <v>161</v>
      </c>
      <c r="R45">
        <v>1</v>
      </c>
      <c r="S45">
        <v>60</v>
      </c>
      <c r="T45">
        <v>0.31</v>
      </c>
      <c r="U45">
        <v>75</v>
      </c>
      <c r="V45" t="s">
        <v>140</v>
      </c>
      <c r="W45" t="s">
        <v>40</v>
      </c>
      <c r="X45">
        <v>1</v>
      </c>
      <c r="Y45" t="s">
        <v>134</v>
      </c>
      <c r="Z45" t="s">
        <v>31</v>
      </c>
      <c r="AA45" t="s">
        <v>31</v>
      </c>
      <c r="AB45" t="s">
        <v>31</v>
      </c>
      <c r="AC45" t="s">
        <v>162</v>
      </c>
    </row>
    <row r="46" spans="1:29">
      <c r="A46" t="s">
        <v>163</v>
      </c>
      <c r="B46" s="2" t="str">
        <f>Hyperlink("https://www.diodes.com/assets/Datasheets/AP7345D.pdf")</f>
        <v>https://www.diodes.com/assets/Datasheets/AP7345D.pdf</v>
      </c>
      <c r="C46" t="str">
        <f>Hyperlink("https://www.diodes.com/part/view/AP7345D","AP7345D")</f>
        <v>AP7345D</v>
      </c>
      <c r="D46" t="s">
        <v>164</v>
      </c>
      <c r="E46">
        <v>70</v>
      </c>
      <c r="F46">
        <v>50</v>
      </c>
      <c r="G46" t="s">
        <v>31</v>
      </c>
      <c r="H46" t="s">
        <v>32</v>
      </c>
      <c r="I46" t="s">
        <v>33</v>
      </c>
      <c r="J46" t="s">
        <v>34</v>
      </c>
      <c r="K46">
        <v>0.4</v>
      </c>
      <c r="L46">
        <v>5.25</v>
      </c>
      <c r="M46">
        <v>1.7</v>
      </c>
      <c r="N46">
        <v>1.2</v>
      </c>
      <c r="O46">
        <v>5</v>
      </c>
      <c r="P46" t="s">
        <v>165</v>
      </c>
      <c r="R46">
        <v>1</v>
      </c>
      <c r="S46">
        <v>60</v>
      </c>
      <c r="T46">
        <v>0.29</v>
      </c>
      <c r="U46">
        <v>75</v>
      </c>
      <c r="V46" t="s">
        <v>36</v>
      </c>
      <c r="W46" t="s">
        <v>40</v>
      </c>
      <c r="X46">
        <v>2</v>
      </c>
      <c r="Y46" t="s">
        <v>45</v>
      </c>
      <c r="Z46" t="s">
        <v>31</v>
      </c>
      <c r="AA46" t="s">
        <v>31</v>
      </c>
      <c r="AB46" t="s">
        <v>31</v>
      </c>
      <c r="AC46" t="s">
        <v>166</v>
      </c>
    </row>
    <row r="47" spans="1:29">
      <c r="A47" t="s">
        <v>167</v>
      </c>
      <c r="B47" s="2" t="str">
        <f>Hyperlink("https://www.diodes.com/assets/Datasheets/AP7347D.pdf")</f>
        <v>https://www.diodes.com/assets/Datasheets/AP7347D.pdf</v>
      </c>
      <c r="C47" t="str">
        <f>Hyperlink("https://www.diodes.com/part/view/AP7347D","AP7347D")</f>
        <v>AP7347D</v>
      </c>
      <c r="D47" t="s">
        <v>168</v>
      </c>
      <c r="E47">
        <v>125</v>
      </c>
      <c r="F47">
        <v>60</v>
      </c>
      <c r="G47" t="s">
        <v>31</v>
      </c>
      <c r="H47" t="s">
        <v>32</v>
      </c>
      <c r="I47" t="s">
        <v>33</v>
      </c>
      <c r="J47" t="s">
        <v>34</v>
      </c>
      <c r="K47">
        <v>0.5</v>
      </c>
      <c r="L47">
        <v>5.5</v>
      </c>
      <c r="M47">
        <v>1.7</v>
      </c>
      <c r="N47">
        <v>1</v>
      </c>
      <c r="O47">
        <v>5</v>
      </c>
      <c r="P47" t="s">
        <v>169</v>
      </c>
      <c r="R47">
        <v>1</v>
      </c>
      <c r="S47">
        <v>60</v>
      </c>
      <c r="T47">
        <v>0.32</v>
      </c>
      <c r="U47">
        <v>75</v>
      </c>
      <c r="V47" t="s">
        <v>140</v>
      </c>
      <c r="W47" t="s">
        <v>40</v>
      </c>
      <c r="X47">
        <v>1</v>
      </c>
      <c r="Y47" t="s">
        <v>45</v>
      </c>
      <c r="Z47" t="s">
        <v>31</v>
      </c>
      <c r="AA47" t="s">
        <v>31</v>
      </c>
      <c r="AB47" t="s">
        <v>31</v>
      </c>
      <c r="AC47" t="s">
        <v>170</v>
      </c>
    </row>
    <row r="48" spans="1:29">
      <c r="A48" t="s">
        <v>171</v>
      </c>
      <c r="B48" s="2" t="str">
        <f>Hyperlink("https://www.diodes.com/assets/Datasheets/AP7347DQ.pdf")</f>
        <v>https://www.diodes.com/assets/Datasheets/AP7347DQ.pdf</v>
      </c>
      <c r="C48" t="str">
        <f>Hyperlink("https://www.diodes.com/part/view/AP7347DQ","AP7347DQ")</f>
        <v>AP7347DQ</v>
      </c>
      <c r="D48" t="s">
        <v>172</v>
      </c>
      <c r="E48">
        <v>125</v>
      </c>
      <c r="F48">
        <v>60</v>
      </c>
      <c r="G48" t="s">
        <v>45</v>
      </c>
      <c r="H48" t="s">
        <v>138</v>
      </c>
      <c r="I48" t="s">
        <v>33</v>
      </c>
      <c r="J48" t="s">
        <v>34</v>
      </c>
      <c r="K48">
        <v>0.5</v>
      </c>
      <c r="L48">
        <v>5.5</v>
      </c>
      <c r="M48">
        <v>1.7</v>
      </c>
      <c r="N48">
        <v>1</v>
      </c>
      <c r="O48">
        <v>12</v>
      </c>
      <c r="P48" t="s">
        <v>169</v>
      </c>
      <c r="R48">
        <v>1</v>
      </c>
      <c r="S48">
        <v>60</v>
      </c>
      <c r="T48">
        <v>0.32</v>
      </c>
      <c r="U48">
        <v>75</v>
      </c>
      <c r="V48" t="s">
        <v>140</v>
      </c>
      <c r="W48" t="s">
        <v>40</v>
      </c>
      <c r="X48">
        <v>1</v>
      </c>
      <c r="Y48" t="s">
        <v>45</v>
      </c>
      <c r="Z48" t="s">
        <v>31</v>
      </c>
      <c r="AA48" t="s">
        <v>31</v>
      </c>
      <c r="AB48" t="s">
        <v>31</v>
      </c>
      <c r="AC48" t="s">
        <v>170</v>
      </c>
    </row>
    <row r="49" spans="1:29">
      <c r="A49" t="s">
        <v>173</v>
      </c>
      <c r="B49" s="2" t="str">
        <f>Hyperlink("https://www.diodes.com/assets/Datasheets/AP7348.pdf")</f>
        <v>https://www.diodes.com/assets/Datasheets/AP7348.pdf</v>
      </c>
      <c r="C49" t="str">
        <f>Hyperlink("https://www.diodes.com/part/view/AP7348","AP7348")</f>
        <v>AP7348</v>
      </c>
      <c r="D49" t="s">
        <v>174</v>
      </c>
      <c r="E49">
        <v>140</v>
      </c>
      <c r="F49">
        <v>35</v>
      </c>
      <c r="G49" t="s">
        <v>31</v>
      </c>
      <c r="H49" t="s">
        <v>32</v>
      </c>
      <c r="I49" t="s">
        <v>33</v>
      </c>
      <c r="J49" t="s">
        <v>34</v>
      </c>
      <c r="K49">
        <v>0.13</v>
      </c>
      <c r="L49">
        <v>5.25</v>
      </c>
      <c r="M49">
        <v>1.7</v>
      </c>
      <c r="N49">
        <v>1.2</v>
      </c>
      <c r="O49">
        <v>15</v>
      </c>
      <c r="P49" t="s">
        <v>175</v>
      </c>
      <c r="R49">
        <v>1</v>
      </c>
      <c r="S49">
        <v>60</v>
      </c>
      <c r="T49">
        <v>0.33</v>
      </c>
      <c r="U49">
        <v>75</v>
      </c>
      <c r="V49" t="s">
        <v>36</v>
      </c>
      <c r="W49" t="s">
        <v>40</v>
      </c>
      <c r="X49">
        <v>4</v>
      </c>
      <c r="Y49" t="s">
        <v>45</v>
      </c>
      <c r="Z49" t="s">
        <v>31</v>
      </c>
      <c r="AA49" t="s">
        <v>31</v>
      </c>
      <c r="AB49" t="s">
        <v>31</v>
      </c>
      <c r="AC49" t="s">
        <v>176</v>
      </c>
    </row>
    <row r="50" spans="1:29">
      <c r="A50" t="s">
        <v>177</v>
      </c>
      <c r="B50" s="2" t="str">
        <f>Hyperlink("https://www.diodes.com/assets/Datasheets/AP7350.pdf")</f>
        <v>https://www.diodes.com/assets/Datasheets/AP7350.pdf</v>
      </c>
      <c r="C50" t="str">
        <f>Hyperlink("https://www.diodes.com/part/view/AP7350","AP7350")</f>
        <v>AP7350</v>
      </c>
      <c r="D50" t="s">
        <v>178</v>
      </c>
      <c r="E50">
        <v>0.4</v>
      </c>
      <c r="F50">
        <v>0.25</v>
      </c>
      <c r="G50" t="s">
        <v>31</v>
      </c>
      <c r="H50" t="s">
        <v>32</v>
      </c>
      <c r="I50" t="s">
        <v>33</v>
      </c>
      <c r="J50" t="s">
        <v>34</v>
      </c>
      <c r="K50">
        <v>0.15</v>
      </c>
      <c r="L50">
        <v>5.25</v>
      </c>
      <c r="M50">
        <v>2</v>
      </c>
      <c r="N50">
        <v>1.2</v>
      </c>
      <c r="O50">
        <v>15</v>
      </c>
      <c r="P50" t="s">
        <v>179</v>
      </c>
      <c r="R50">
        <v>1</v>
      </c>
      <c r="T50">
        <v>0.35</v>
      </c>
      <c r="U50">
        <v>23</v>
      </c>
      <c r="V50" t="s">
        <v>36</v>
      </c>
      <c r="W50" t="s">
        <v>40</v>
      </c>
      <c r="X50">
        <v>1</v>
      </c>
      <c r="Y50" t="s">
        <v>134</v>
      </c>
      <c r="Z50" t="s">
        <v>31</v>
      </c>
      <c r="AA50" t="s">
        <v>31</v>
      </c>
      <c r="AB50" t="s">
        <v>31</v>
      </c>
      <c r="AC50" t="s">
        <v>180</v>
      </c>
    </row>
    <row r="51" spans="1:29">
      <c r="A51" t="s">
        <v>181</v>
      </c>
      <c r="B51" s="2" t="str">
        <f>Hyperlink("https://www.diodes.com/assets/Datasheets/AP7351D.pdf")</f>
        <v>https://www.diodes.com/assets/Datasheets/AP7351D.pdf</v>
      </c>
      <c r="C51" t="str">
        <f>Hyperlink("https://www.diodes.com/part/view/AP7351D","AP7351D")</f>
        <v>AP7351D</v>
      </c>
      <c r="D51" t="s">
        <v>178</v>
      </c>
      <c r="E51">
        <v>1</v>
      </c>
      <c r="F51">
        <v>0.5</v>
      </c>
      <c r="G51" t="s">
        <v>31</v>
      </c>
      <c r="H51" t="s">
        <v>32</v>
      </c>
      <c r="I51" t="s">
        <v>33</v>
      </c>
      <c r="J51" t="s">
        <v>34</v>
      </c>
      <c r="K51">
        <v>0.15</v>
      </c>
      <c r="L51">
        <v>5.5</v>
      </c>
      <c r="M51">
        <v>1.4</v>
      </c>
      <c r="N51">
        <v>0.8</v>
      </c>
      <c r="O51">
        <v>15</v>
      </c>
      <c r="P51" t="s">
        <v>182</v>
      </c>
      <c r="R51">
        <v>1</v>
      </c>
      <c r="T51">
        <v>0.35</v>
      </c>
      <c r="U51">
        <v>60</v>
      </c>
      <c r="V51" t="s">
        <v>36</v>
      </c>
      <c r="W51" t="s">
        <v>40</v>
      </c>
      <c r="X51">
        <v>1</v>
      </c>
      <c r="Y51" t="s">
        <v>45</v>
      </c>
      <c r="Z51" t="s">
        <v>31</v>
      </c>
      <c r="AA51" t="s">
        <v>31</v>
      </c>
      <c r="AB51" t="s">
        <v>31</v>
      </c>
      <c r="AC51" t="s">
        <v>183</v>
      </c>
    </row>
    <row r="52" spans="1:29">
      <c r="A52" t="s">
        <v>184</v>
      </c>
      <c r="B52" s="2" t="str">
        <f>Hyperlink("https://www.diodes.com/assets/Datasheets/AP7353.pdf")</f>
        <v>https://www.diodes.com/assets/Datasheets/AP7353.pdf</v>
      </c>
      <c r="C52" t="str">
        <f>Hyperlink("https://www.diodes.com/part/view/AP7353","AP7353")</f>
        <v>AP7353</v>
      </c>
      <c r="D52" t="s">
        <v>185</v>
      </c>
      <c r="E52">
        <v>27</v>
      </c>
      <c r="F52">
        <v>18</v>
      </c>
      <c r="G52" t="s">
        <v>31</v>
      </c>
      <c r="H52" t="s">
        <v>32</v>
      </c>
      <c r="I52" t="s">
        <v>33</v>
      </c>
      <c r="J52" t="s">
        <v>34</v>
      </c>
      <c r="K52">
        <v>0.25</v>
      </c>
      <c r="L52">
        <v>5.5</v>
      </c>
      <c r="M52">
        <v>2</v>
      </c>
      <c r="N52">
        <v>1.8</v>
      </c>
      <c r="O52">
        <v>12</v>
      </c>
      <c r="P52" t="s">
        <v>186</v>
      </c>
      <c r="R52">
        <v>1</v>
      </c>
      <c r="S52">
        <v>10</v>
      </c>
      <c r="T52">
        <v>0.117</v>
      </c>
      <c r="U52">
        <v>90</v>
      </c>
      <c r="V52" t="s">
        <v>36</v>
      </c>
      <c r="W52" t="s">
        <v>40</v>
      </c>
      <c r="X52">
        <v>1</v>
      </c>
      <c r="Y52" t="s">
        <v>134</v>
      </c>
      <c r="Z52" t="s">
        <v>31</v>
      </c>
      <c r="AA52" t="s">
        <v>31</v>
      </c>
      <c r="AB52" t="s">
        <v>31</v>
      </c>
      <c r="AC52" t="s">
        <v>187</v>
      </c>
    </row>
    <row r="53" spans="1:29">
      <c r="A53" t="s">
        <v>188</v>
      </c>
      <c r="B53" s="2" t="str">
        <f>Hyperlink("https://www.diodes.com/assets/Datasheets/AP7354.pdf")</f>
        <v>https://www.diodes.com/assets/Datasheets/AP7354.pdf</v>
      </c>
      <c r="C53" t="str">
        <f>Hyperlink("https://www.diodes.com/part/view/AP7354","AP7354")</f>
        <v>AP7354</v>
      </c>
      <c r="D53" t="s">
        <v>189</v>
      </c>
      <c r="E53">
        <v>0.6</v>
      </c>
      <c r="F53">
        <v>0.25</v>
      </c>
      <c r="G53" t="s">
        <v>31</v>
      </c>
      <c r="H53" t="s">
        <v>32</v>
      </c>
      <c r="I53" t="s">
        <v>33</v>
      </c>
      <c r="J53" t="s">
        <v>34</v>
      </c>
      <c r="K53">
        <v>0.15</v>
      </c>
      <c r="L53">
        <v>5.5</v>
      </c>
      <c r="M53">
        <v>2</v>
      </c>
      <c r="N53">
        <v>1.2</v>
      </c>
      <c r="O53">
        <v>20</v>
      </c>
      <c r="P53" t="s">
        <v>190</v>
      </c>
      <c r="R53">
        <v>1</v>
      </c>
      <c r="T53">
        <v>0.35</v>
      </c>
      <c r="U53">
        <v>23</v>
      </c>
      <c r="V53" t="s">
        <v>36</v>
      </c>
      <c r="W53" t="s">
        <v>40</v>
      </c>
      <c r="X53">
        <v>1</v>
      </c>
      <c r="Y53" t="s">
        <v>134</v>
      </c>
      <c r="Z53" t="s">
        <v>31</v>
      </c>
      <c r="AA53" t="s">
        <v>31</v>
      </c>
      <c r="AB53" t="s">
        <v>31</v>
      </c>
      <c r="AC53" t="s">
        <v>135</v>
      </c>
    </row>
    <row r="54" spans="1:29">
      <c r="A54" t="s">
        <v>191</v>
      </c>
      <c r="B54" s="2" t="str">
        <f>Hyperlink("https://www.diodes.com/assets/Datasheets/AP7361C.pdf")</f>
        <v>https://www.diodes.com/assets/Datasheets/AP7361C.pdf</v>
      </c>
      <c r="C54" t="str">
        <f>Hyperlink("https://www.diodes.com/part/view/AP7361C","AP7361C")</f>
        <v>AP7361C</v>
      </c>
      <c r="D54" t="s">
        <v>192</v>
      </c>
      <c r="E54">
        <v>80</v>
      </c>
      <c r="F54">
        <v>60</v>
      </c>
      <c r="G54" t="s">
        <v>31</v>
      </c>
      <c r="H54" t="s">
        <v>32</v>
      </c>
      <c r="I54" t="s">
        <v>33</v>
      </c>
      <c r="J54" t="s">
        <v>49</v>
      </c>
      <c r="K54">
        <v>1</v>
      </c>
      <c r="L54">
        <v>6</v>
      </c>
      <c r="M54">
        <v>2.2</v>
      </c>
      <c r="N54">
        <v>0.8</v>
      </c>
      <c r="O54">
        <v>3.3</v>
      </c>
      <c r="P54" t="s">
        <v>193</v>
      </c>
      <c r="Q54">
        <v>0.8</v>
      </c>
      <c r="R54">
        <v>1</v>
      </c>
      <c r="T54">
        <v>0.528</v>
      </c>
      <c r="U54">
        <v>75</v>
      </c>
      <c r="V54" t="s">
        <v>36</v>
      </c>
      <c r="W54" t="s">
        <v>40</v>
      </c>
      <c r="X54">
        <v>1</v>
      </c>
      <c r="Y54" t="s">
        <v>45</v>
      </c>
      <c r="Z54" t="s">
        <v>31</v>
      </c>
      <c r="AA54" t="s">
        <v>31</v>
      </c>
      <c r="AB54" t="s">
        <v>31</v>
      </c>
      <c r="AC54" t="s">
        <v>194</v>
      </c>
    </row>
    <row r="55" spans="1:29">
      <c r="A55" t="s">
        <v>195</v>
      </c>
      <c r="B55" s="2" t="str">
        <f>Hyperlink("https://www.diodes.com/assets/Datasheets/AP7361E.pdf")</f>
        <v>https://www.diodes.com/assets/Datasheets/AP7361E.pdf</v>
      </c>
      <c r="C55" t="str">
        <f>Hyperlink("https://www.diodes.com/part/view/AP7361E","AP7361E")</f>
        <v>AP7361E</v>
      </c>
      <c r="D55" t="s">
        <v>192</v>
      </c>
      <c r="E55">
        <v>91</v>
      </c>
      <c r="F55">
        <v>68</v>
      </c>
      <c r="G55" t="s">
        <v>31</v>
      </c>
      <c r="H55" t="s">
        <v>32</v>
      </c>
      <c r="I55" t="s">
        <v>33</v>
      </c>
      <c r="J55" t="s">
        <v>49</v>
      </c>
      <c r="K55">
        <v>1</v>
      </c>
      <c r="L55">
        <v>6</v>
      </c>
      <c r="M55">
        <v>2.2</v>
      </c>
      <c r="N55">
        <v>0.8</v>
      </c>
      <c r="O55">
        <v>4.85</v>
      </c>
      <c r="P55" t="s">
        <v>193</v>
      </c>
      <c r="Q55">
        <v>0.8</v>
      </c>
      <c r="R55">
        <v>1</v>
      </c>
      <c r="T55">
        <v>0.528</v>
      </c>
      <c r="U55">
        <v>75</v>
      </c>
      <c r="V55" t="s">
        <v>36</v>
      </c>
      <c r="W55" t="s">
        <v>40</v>
      </c>
      <c r="X55">
        <v>1</v>
      </c>
      <c r="Y55" t="s">
        <v>45</v>
      </c>
      <c r="Z55" t="s">
        <v>73</v>
      </c>
      <c r="AA55" t="s">
        <v>31</v>
      </c>
      <c r="AB55" t="s">
        <v>31</v>
      </c>
      <c r="AC55" t="s">
        <v>196</v>
      </c>
    </row>
    <row r="56" spans="1:29">
      <c r="A56" t="s">
        <v>197</v>
      </c>
      <c r="B56" s="2" t="str">
        <f>Hyperlink("https://www.diodes.com/assets/Datasheets/AP7361EA.pdf")</f>
        <v>https://www.diodes.com/assets/Datasheets/AP7361EA.pdf</v>
      </c>
      <c r="C56" t="str">
        <f>Hyperlink("https://www.diodes.com/part/view/AP7361EA","AP7361EA")</f>
        <v>AP7361EA</v>
      </c>
      <c r="D56" t="s">
        <v>192</v>
      </c>
      <c r="E56">
        <v>80</v>
      </c>
      <c r="F56">
        <v>60</v>
      </c>
      <c r="G56" t="s">
        <v>31</v>
      </c>
      <c r="H56" t="s">
        <v>32</v>
      </c>
      <c r="I56" t="s">
        <v>33</v>
      </c>
      <c r="J56" t="s">
        <v>49</v>
      </c>
      <c r="K56">
        <v>1</v>
      </c>
      <c r="L56">
        <v>6</v>
      </c>
      <c r="M56">
        <v>2.2</v>
      </c>
      <c r="N56">
        <v>0.8</v>
      </c>
      <c r="O56">
        <v>5</v>
      </c>
      <c r="P56" t="s">
        <v>198</v>
      </c>
      <c r="Q56">
        <v>0.8</v>
      </c>
      <c r="R56">
        <v>1</v>
      </c>
      <c r="T56">
        <v>0.528</v>
      </c>
      <c r="U56">
        <v>75</v>
      </c>
      <c r="V56" t="s">
        <v>36</v>
      </c>
      <c r="W56" t="s">
        <v>40</v>
      </c>
      <c r="X56">
        <v>1</v>
      </c>
      <c r="Y56" t="s">
        <v>45</v>
      </c>
      <c r="Z56" t="s">
        <v>31</v>
      </c>
      <c r="AA56" t="s">
        <v>31</v>
      </c>
      <c r="AB56" t="s">
        <v>31</v>
      </c>
      <c r="AC56" t="s">
        <v>194</v>
      </c>
    </row>
    <row r="57" spans="1:29">
      <c r="A57" t="s">
        <v>199</v>
      </c>
      <c r="B57" s="2" t="str">
        <f>Hyperlink("https://www.diodes.com/assets/Datasheets/AP7362.pdf")</f>
        <v>https://www.diodes.com/assets/Datasheets/AP7362.pdf</v>
      </c>
      <c r="C57" t="str">
        <f>Hyperlink("https://www.diodes.com/part/view/AP7362","AP7362")</f>
        <v>AP7362</v>
      </c>
      <c r="D57" t="s">
        <v>200</v>
      </c>
      <c r="E57">
        <v>1200</v>
      </c>
      <c r="F57">
        <v>1000</v>
      </c>
      <c r="G57" t="s">
        <v>31</v>
      </c>
      <c r="H57" t="s">
        <v>32</v>
      </c>
      <c r="I57" t="s">
        <v>33</v>
      </c>
      <c r="J57" t="s">
        <v>49</v>
      </c>
      <c r="K57">
        <v>1.5</v>
      </c>
      <c r="L57">
        <v>5.5</v>
      </c>
      <c r="M57">
        <v>2.2</v>
      </c>
      <c r="N57">
        <v>0.605</v>
      </c>
      <c r="P57" t="s">
        <v>201</v>
      </c>
      <c r="Q57">
        <v>0.605</v>
      </c>
      <c r="R57">
        <v>5</v>
      </c>
      <c r="T57">
        <v>0.28</v>
      </c>
      <c r="U57">
        <v>61</v>
      </c>
      <c r="V57" t="s">
        <v>36</v>
      </c>
      <c r="W57" t="s">
        <v>40</v>
      </c>
      <c r="X57">
        <v>1</v>
      </c>
      <c r="Y57" t="s">
        <v>31</v>
      </c>
      <c r="Z57" t="s">
        <v>31</v>
      </c>
      <c r="AA57" t="s">
        <v>31</v>
      </c>
      <c r="AB57" t="s">
        <v>31</v>
      </c>
      <c r="AC57" t="s">
        <v>202</v>
      </c>
    </row>
    <row r="58" spans="1:29">
      <c r="A58" t="s">
        <v>203</v>
      </c>
      <c r="B58" s="2" t="str">
        <f>Hyperlink("https://www.diodes.com/assets/Datasheets/AP7363.pdf")</f>
        <v>https://www.diodes.com/assets/Datasheets/AP7363.pdf</v>
      </c>
      <c r="C58" t="str">
        <f>Hyperlink("https://www.diodes.com/part/view/AP7363","AP7363")</f>
        <v>AP7363</v>
      </c>
      <c r="D58" t="s">
        <v>204</v>
      </c>
      <c r="E58">
        <v>250</v>
      </c>
      <c r="F58">
        <v>1000</v>
      </c>
      <c r="G58" t="s">
        <v>31</v>
      </c>
      <c r="H58" t="s">
        <v>32</v>
      </c>
      <c r="I58" t="s">
        <v>33</v>
      </c>
      <c r="J58" t="s">
        <v>49</v>
      </c>
      <c r="K58">
        <v>1.5</v>
      </c>
      <c r="L58">
        <v>5.5</v>
      </c>
      <c r="M58">
        <v>2.7</v>
      </c>
      <c r="N58">
        <v>0.605</v>
      </c>
      <c r="P58" t="s">
        <v>201</v>
      </c>
      <c r="Q58">
        <v>0.605</v>
      </c>
      <c r="R58">
        <v>5</v>
      </c>
      <c r="T58">
        <v>0.28</v>
      </c>
      <c r="U58">
        <v>61</v>
      </c>
      <c r="V58" t="s">
        <v>36</v>
      </c>
      <c r="W58" t="s">
        <v>31</v>
      </c>
      <c r="X58">
        <v>1</v>
      </c>
      <c r="Y58" t="s">
        <v>31</v>
      </c>
      <c r="Z58" t="s">
        <v>31</v>
      </c>
      <c r="AA58" t="s">
        <v>31</v>
      </c>
      <c r="AB58" t="s">
        <v>31</v>
      </c>
      <c r="AC58" t="s">
        <v>205</v>
      </c>
    </row>
    <row r="59" spans="1:29">
      <c r="A59" t="s">
        <v>206</v>
      </c>
      <c r="B59" s="2" t="str">
        <f>Hyperlink("https://www.diodes.com/assets/Datasheets/AP7366EA.pdf")</f>
        <v>https://www.diodes.com/assets/Datasheets/AP7366EA.pdf</v>
      </c>
      <c r="C59" t="str">
        <f>Hyperlink("https://www.diodes.com/part/view/AP7366EA","AP7366EA")</f>
        <v>AP7366EA</v>
      </c>
      <c r="D59" t="s">
        <v>207</v>
      </c>
      <c r="E59">
        <v>80</v>
      </c>
      <c r="F59">
        <v>60</v>
      </c>
      <c r="G59" t="s">
        <v>31</v>
      </c>
      <c r="H59" t="s">
        <v>32</v>
      </c>
      <c r="I59" t="s">
        <v>33</v>
      </c>
      <c r="J59" t="s">
        <v>49</v>
      </c>
      <c r="K59">
        <v>0.6</v>
      </c>
      <c r="L59">
        <v>6</v>
      </c>
      <c r="M59">
        <v>2.2</v>
      </c>
      <c r="N59">
        <v>0.8</v>
      </c>
      <c r="P59" t="s">
        <v>208</v>
      </c>
      <c r="Q59">
        <v>0.8</v>
      </c>
      <c r="R59">
        <v>1.5</v>
      </c>
      <c r="T59">
        <v>0.29</v>
      </c>
      <c r="U59">
        <v>75</v>
      </c>
      <c r="V59" t="s">
        <v>36</v>
      </c>
      <c r="W59" t="s">
        <v>40</v>
      </c>
      <c r="X59">
        <v>1</v>
      </c>
      <c r="Y59" t="s">
        <v>31</v>
      </c>
      <c r="Z59" t="s">
        <v>31</v>
      </c>
      <c r="AA59" t="s">
        <v>31</v>
      </c>
      <c r="AB59" t="s">
        <v>31</v>
      </c>
      <c r="AC59" t="s">
        <v>145</v>
      </c>
    </row>
    <row r="60" spans="1:29">
      <c r="A60" t="s">
        <v>209</v>
      </c>
      <c r="B60" s="2" t="str">
        <f>Hyperlink("https://www.diodes.com/assets/Datasheets/AP7368.pdf")</f>
        <v>https://www.diodes.com/assets/Datasheets/AP7368.pdf</v>
      </c>
      <c r="C60" t="str">
        <f>Hyperlink("https://www.diodes.com/part/view/AP7368","AP7368")</f>
        <v>AP7368</v>
      </c>
      <c r="D60" t="s">
        <v>210</v>
      </c>
      <c r="E60">
        <v>170</v>
      </c>
      <c r="F60">
        <v>110</v>
      </c>
      <c r="G60" t="s">
        <v>31</v>
      </c>
      <c r="H60" t="s">
        <v>32</v>
      </c>
      <c r="I60" t="s">
        <v>33</v>
      </c>
      <c r="J60" t="s">
        <v>34</v>
      </c>
      <c r="K60" t="s">
        <v>211</v>
      </c>
      <c r="L60">
        <v>5.5</v>
      </c>
      <c r="M60">
        <v>1.7</v>
      </c>
      <c r="N60">
        <v>0.9</v>
      </c>
      <c r="P60" t="s">
        <v>212</v>
      </c>
      <c r="R60">
        <v>1</v>
      </c>
      <c r="S60">
        <v>16</v>
      </c>
      <c r="T60" t="s">
        <v>213</v>
      </c>
      <c r="U60">
        <v>80</v>
      </c>
      <c r="V60" t="s">
        <v>36</v>
      </c>
      <c r="W60" t="s">
        <v>40</v>
      </c>
      <c r="X60">
        <v>1</v>
      </c>
      <c r="Y60" t="s">
        <v>45</v>
      </c>
      <c r="Z60" t="s">
        <v>31</v>
      </c>
      <c r="AA60" t="s">
        <v>31</v>
      </c>
      <c r="AB60" t="s">
        <v>31</v>
      </c>
      <c r="AC60" t="s">
        <v>176</v>
      </c>
    </row>
    <row r="61" spans="1:29">
      <c r="A61" t="s">
        <v>214</v>
      </c>
      <c r="B61" s="2" t="str">
        <f>Hyperlink("https://www.diodes.com/assets/Datasheets/AP7375.pdf")</f>
        <v>https://www.diodes.com/assets/Datasheets/AP7375.pdf</v>
      </c>
      <c r="C61" t="str">
        <f>Hyperlink("https://www.diodes.com/part/view/AP7375","AP7375")</f>
        <v>AP7375</v>
      </c>
      <c r="D61" t="s">
        <v>215</v>
      </c>
      <c r="E61">
        <v>5</v>
      </c>
      <c r="F61">
        <v>2.1</v>
      </c>
      <c r="G61" t="s">
        <v>31</v>
      </c>
      <c r="H61" t="s">
        <v>32</v>
      </c>
      <c r="I61" t="s">
        <v>33</v>
      </c>
      <c r="J61" t="s">
        <v>34</v>
      </c>
      <c r="K61">
        <v>0.3</v>
      </c>
      <c r="L61">
        <v>45</v>
      </c>
      <c r="M61">
        <v>3</v>
      </c>
      <c r="N61">
        <v>1.8</v>
      </c>
      <c r="P61" t="s">
        <v>216</v>
      </c>
      <c r="R61">
        <v>2</v>
      </c>
      <c r="T61">
        <v>0.35</v>
      </c>
      <c r="U61">
        <v>85</v>
      </c>
      <c r="V61" t="s">
        <v>36</v>
      </c>
      <c r="W61" t="s">
        <v>40</v>
      </c>
      <c r="X61">
        <v>1</v>
      </c>
      <c r="Y61" t="s">
        <v>31</v>
      </c>
      <c r="Z61" t="s">
        <v>31</v>
      </c>
      <c r="AA61" t="s">
        <v>31</v>
      </c>
      <c r="AB61" t="s">
        <v>31</v>
      </c>
      <c r="AC61" t="s">
        <v>217</v>
      </c>
    </row>
    <row r="62" spans="1:29">
      <c r="A62" t="s">
        <v>218</v>
      </c>
      <c r="B62" s="2" t="str">
        <f>Hyperlink("https://www.diodes.com/assets/Datasheets/AP7375Q.pdf")</f>
        <v>https://www.diodes.com/assets/Datasheets/AP7375Q.pdf</v>
      </c>
      <c r="C62" t="str">
        <f>Hyperlink("https://www.diodes.com/part/view/AP7375Q","AP7375Q")</f>
        <v>AP7375Q</v>
      </c>
      <c r="D62" t="s">
        <v>219</v>
      </c>
      <c r="E62">
        <v>7.5</v>
      </c>
      <c r="F62">
        <v>2.1</v>
      </c>
      <c r="G62" t="s">
        <v>45</v>
      </c>
      <c r="H62" t="s">
        <v>138</v>
      </c>
      <c r="I62" t="s">
        <v>33</v>
      </c>
      <c r="J62" t="s">
        <v>34</v>
      </c>
      <c r="K62">
        <v>0.3</v>
      </c>
      <c r="L62">
        <v>45</v>
      </c>
      <c r="M62">
        <v>3</v>
      </c>
      <c r="N62">
        <v>1.8</v>
      </c>
      <c r="P62" t="s">
        <v>220</v>
      </c>
      <c r="R62">
        <v>2</v>
      </c>
      <c r="T62">
        <v>0.35</v>
      </c>
      <c r="U62">
        <v>85</v>
      </c>
      <c r="V62" t="s">
        <v>140</v>
      </c>
      <c r="W62" t="s">
        <v>40</v>
      </c>
      <c r="X62">
        <v>1</v>
      </c>
      <c r="Y62" t="s">
        <v>31</v>
      </c>
      <c r="Z62" t="s">
        <v>31</v>
      </c>
      <c r="AA62" t="s">
        <v>31</v>
      </c>
      <c r="AB62" t="s">
        <v>31</v>
      </c>
      <c r="AC62" t="s">
        <v>221</v>
      </c>
    </row>
    <row r="63" spans="1:29">
      <c r="A63" t="s">
        <v>222</v>
      </c>
      <c r="B63" s="2" t="str">
        <f>Hyperlink("https://www.diodes.com/assets/Datasheets/AP7380.pdf")</f>
        <v>https://www.diodes.com/assets/Datasheets/AP7380.pdf</v>
      </c>
      <c r="C63" t="str">
        <f>Hyperlink("https://www.diodes.com/part/view/AP7380","AP7380")</f>
        <v>AP7380</v>
      </c>
      <c r="D63" t="s">
        <v>223</v>
      </c>
      <c r="E63">
        <v>3</v>
      </c>
      <c r="F63">
        <v>1.8</v>
      </c>
      <c r="G63" t="s">
        <v>31</v>
      </c>
      <c r="H63" t="s">
        <v>32</v>
      </c>
      <c r="I63" t="s">
        <v>33</v>
      </c>
      <c r="J63" t="s">
        <v>34</v>
      </c>
      <c r="K63">
        <v>0.15</v>
      </c>
      <c r="L63">
        <v>24</v>
      </c>
      <c r="M63">
        <v>3.5</v>
      </c>
      <c r="N63">
        <v>1.8</v>
      </c>
      <c r="P63" t="s">
        <v>224</v>
      </c>
      <c r="R63">
        <v>1</v>
      </c>
      <c r="T63">
        <v>1.1</v>
      </c>
      <c r="U63" t="s">
        <v>225</v>
      </c>
      <c r="V63" t="s">
        <v>36</v>
      </c>
      <c r="W63" t="s">
        <v>40</v>
      </c>
      <c r="X63">
        <v>1</v>
      </c>
      <c r="Y63" t="s">
        <v>31</v>
      </c>
      <c r="Z63" t="s">
        <v>31</v>
      </c>
      <c r="AA63" t="s">
        <v>31</v>
      </c>
      <c r="AB63" t="s">
        <v>31</v>
      </c>
      <c r="AC63" t="s">
        <v>87</v>
      </c>
    </row>
    <row r="64" spans="1:29">
      <c r="A64" t="s">
        <v>226</v>
      </c>
      <c r="B64" s="2" t="str">
        <f>Hyperlink("https://www.diodes.com/assets/Datasheets/AP7381.pdf")</f>
        <v>https://www.diodes.com/assets/Datasheets/AP7381.pdf</v>
      </c>
      <c r="C64" t="str">
        <f>Hyperlink("https://www.diodes.com/part/view/AP7381","AP7381")</f>
        <v>AP7381</v>
      </c>
      <c r="D64" t="s">
        <v>223</v>
      </c>
      <c r="E64">
        <v>5</v>
      </c>
      <c r="F64">
        <v>2.5</v>
      </c>
      <c r="G64" t="s">
        <v>31</v>
      </c>
      <c r="H64" t="s">
        <v>32</v>
      </c>
      <c r="I64" t="s">
        <v>33</v>
      </c>
      <c r="J64" t="s">
        <v>34</v>
      </c>
      <c r="K64">
        <v>0.15</v>
      </c>
      <c r="L64">
        <v>40</v>
      </c>
      <c r="M64">
        <v>3.3</v>
      </c>
      <c r="N64">
        <v>2.8</v>
      </c>
      <c r="O64">
        <v>7</v>
      </c>
      <c r="P64" t="s">
        <v>227</v>
      </c>
      <c r="R64" t="s">
        <v>228</v>
      </c>
      <c r="T64">
        <v>1</v>
      </c>
      <c r="U64">
        <v>60</v>
      </c>
      <c r="V64" t="s">
        <v>36</v>
      </c>
      <c r="X64">
        <v>1</v>
      </c>
      <c r="Y64" t="s">
        <v>229</v>
      </c>
      <c r="AB64" t="s">
        <v>229</v>
      </c>
      <c r="AC64" t="s">
        <v>230</v>
      </c>
    </row>
    <row r="65" spans="1:29">
      <c r="A65" t="s">
        <v>231</v>
      </c>
      <c r="B65" s="2" t="str">
        <f>Hyperlink("https://www.diodes.com/assets/Datasheets/AP7383.pdf")</f>
        <v>https://www.diodes.com/assets/Datasheets/AP7383.pdf</v>
      </c>
      <c r="C65" t="str">
        <f>Hyperlink("https://www.diodes.com/part/view/AP7383","AP7383")</f>
        <v>AP7383</v>
      </c>
      <c r="D65" t="s">
        <v>223</v>
      </c>
      <c r="E65">
        <v>3</v>
      </c>
      <c r="H65" t="s">
        <v>32</v>
      </c>
      <c r="J65" t="s">
        <v>34</v>
      </c>
      <c r="K65">
        <v>0.15</v>
      </c>
      <c r="L65">
        <v>30</v>
      </c>
      <c r="M65">
        <v>3.5</v>
      </c>
      <c r="N65">
        <v>1.8</v>
      </c>
      <c r="O65">
        <v>5</v>
      </c>
      <c r="P65" t="s">
        <v>232</v>
      </c>
      <c r="R65" t="s">
        <v>233</v>
      </c>
      <c r="T65">
        <v>1.1</v>
      </c>
      <c r="U65" t="s">
        <v>225</v>
      </c>
      <c r="V65" t="s">
        <v>36</v>
      </c>
      <c r="W65" t="s">
        <v>234</v>
      </c>
      <c r="X65">
        <v>1</v>
      </c>
      <c r="Y65" t="s">
        <v>229</v>
      </c>
      <c r="AB65" t="s">
        <v>229</v>
      </c>
      <c r="AC65" t="s">
        <v>235</v>
      </c>
    </row>
    <row r="66" spans="1:29">
      <c r="A66" t="s">
        <v>236</v>
      </c>
      <c r="B66" s="2" t="str">
        <f>Hyperlink("https://www.diodes.com/assets/Datasheets/AP7387.pdf")</f>
        <v>https://www.diodes.com/assets/Datasheets/AP7387.pdf</v>
      </c>
      <c r="C66" t="str">
        <f>Hyperlink("https://www.diodes.com/part/view/AP7387","AP7387")</f>
        <v>AP7387</v>
      </c>
      <c r="D66" t="s">
        <v>237</v>
      </c>
      <c r="E66">
        <v>4</v>
      </c>
      <c r="F66">
        <v>2</v>
      </c>
      <c r="G66" t="s">
        <v>31</v>
      </c>
      <c r="H66" t="s">
        <v>32</v>
      </c>
      <c r="I66" t="s">
        <v>33</v>
      </c>
      <c r="J66" t="s">
        <v>34</v>
      </c>
      <c r="K66">
        <v>0.15</v>
      </c>
      <c r="L66">
        <v>60</v>
      </c>
      <c r="M66">
        <v>5</v>
      </c>
      <c r="N66">
        <v>3</v>
      </c>
      <c r="P66" t="s">
        <v>238</v>
      </c>
      <c r="R66">
        <v>2</v>
      </c>
      <c r="T66">
        <v>1.1</v>
      </c>
      <c r="U66">
        <v>70</v>
      </c>
      <c r="V66" t="s">
        <v>36</v>
      </c>
      <c r="W66" t="s">
        <v>31</v>
      </c>
      <c r="X66">
        <v>1</v>
      </c>
      <c r="Y66" t="s">
        <v>31</v>
      </c>
      <c r="Z66" t="s">
        <v>31</v>
      </c>
      <c r="AA66" t="s">
        <v>31</v>
      </c>
      <c r="AB66" t="s">
        <v>31</v>
      </c>
      <c r="AC66" t="s">
        <v>239</v>
      </c>
    </row>
    <row r="67" spans="1:29">
      <c r="A67" t="s">
        <v>240</v>
      </c>
      <c r="B67" s="2" t="str">
        <f>Hyperlink("https://www.diodes.com/assets/Datasheets/AP7387Q.pdf")</f>
        <v>https://www.diodes.com/assets/Datasheets/AP7387Q.pdf</v>
      </c>
      <c r="C67" t="str">
        <f>Hyperlink("https://www.diodes.com/part/view/AP7387Q","AP7387Q")</f>
        <v>AP7387Q</v>
      </c>
      <c r="D67" t="s">
        <v>241</v>
      </c>
      <c r="E67">
        <v>5</v>
      </c>
      <c r="F67">
        <v>2</v>
      </c>
      <c r="G67" t="s">
        <v>45</v>
      </c>
      <c r="H67" t="s">
        <v>138</v>
      </c>
      <c r="I67" t="s">
        <v>33</v>
      </c>
      <c r="J67" t="s">
        <v>34</v>
      </c>
      <c r="K67">
        <v>0.15</v>
      </c>
      <c r="L67">
        <v>60</v>
      </c>
      <c r="M67">
        <v>5</v>
      </c>
      <c r="N67">
        <v>3</v>
      </c>
      <c r="P67" t="s">
        <v>238</v>
      </c>
      <c r="R67">
        <v>2</v>
      </c>
      <c r="T67">
        <v>1.1</v>
      </c>
      <c r="U67">
        <v>70</v>
      </c>
      <c r="V67" t="s">
        <v>36</v>
      </c>
      <c r="W67" t="s">
        <v>31</v>
      </c>
      <c r="X67">
        <v>1</v>
      </c>
      <c r="Y67" t="s">
        <v>31</v>
      </c>
      <c r="Z67" t="s">
        <v>31</v>
      </c>
      <c r="AA67" t="s">
        <v>31</v>
      </c>
      <c r="AB67" t="s">
        <v>31</v>
      </c>
      <c r="AC67" t="s">
        <v>242</v>
      </c>
    </row>
    <row r="68" spans="1:29">
      <c r="A68" t="s">
        <v>243</v>
      </c>
      <c r="B68" s="2" t="str">
        <f>Hyperlink("https://www.diodes.com/assets/Datasheets/AP7583Q_AQ.pdf")</f>
        <v>https://www.diodes.com/assets/Datasheets/AP7583Q_AQ.pdf</v>
      </c>
      <c r="C68" t="str">
        <f>Hyperlink("https://www.diodes.com/part/view/AP7583AQ","AP7583AQ")</f>
        <v>AP7583AQ</v>
      </c>
      <c r="D68" t="s">
        <v>244</v>
      </c>
      <c r="E68">
        <v>6</v>
      </c>
      <c r="F68">
        <v>3</v>
      </c>
      <c r="G68" t="s">
        <v>45</v>
      </c>
      <c r="H68" t="s">
        <v>138</v>
      </c>
      <c r="I68" t="s">
        <v>33</v>
      </c>
      <c r="J68" t="s">
        <v>49</v>
      </c>
      <c r="K68">
        <v>0.3</v>
      </c>
      <c r="L68">
        <v>42</v>
      </c>
      <c r="M68">
        <v>3</v>
      </c>
      <c r="N68">
        <v>1.2</v>
      </c>
      <c r="P68" t="s">
        <v>245</v>
      </c>
      <c r="Q68">
        <v>1.207</v>
      </c>
      <c r="R68">
        <v>1.5</v>
      </c>
      <c r="T68">
        <v>0.5</v>
      </c>
      <c r="U68">
        <v>70</v>
      </c>
      <c r="V68" t="s">
        <v>140</v>
      </c>
      <c r="W68" t="s">
        <v>40</v>
      </c>
      <c r="X68">
        <v>1</v>
      </c>
      <c r="Y68" t="s">
        <v>31</v>
      </c>
      <c r="Z68" t="s">
        <v>73</v>
      </c>
      <c r="AA68" t="s">
        <v>31</v>
      </c>
      <c r="AB68" t="s">
        <v>31</v>
      </c>
      <c r="AC68" t="s">
        <v>246</v>
      </c>
    </row>
    <row r="69" spans="1:29">
      <c r="A69" t="s">
        <v>247</v>
      </c>
      <c r="B69" s="2" t="str">
        <f>Hyperlink("https://www.diodes.com/assets/Datasheets/AP7583Q_AQ.pdf")</f>
        <v>https://www.diodes.com/assets/Datasheets/AP7583Q_AQ.pdf</v>
      </c>
      <c r="C69" t="str">
        <f>Hyperlink("https://www.diodes.com/part/view/AP7583Q","AP7583Q")</f>
        <v>AP7583Q</v>
      </c>
      <c r="D69" t="s">
        <v>244</v>
      </c>
      <c r="E69">
        <v>6</v>
      </c>
      <c r="F69">
        <v>3</v>
      </c>
      <c r="G69" t="s">
        <v>31</v>
      </c>
      <c r="H69" t="s">
        <v>32</v>
      </c>
      <c r="I69" t="s">
        <v>33</v>
      </c>
      <c r="J69" t="s">
        <v>49</v>
      </c>
      <c r="K69">
        <v>0.3</v>
      </c>
      <c r="L69">
        <v>42</v>
      </c>
      <c r="M69">
        <v>3</v>
      </c>
      <c r="N69">
        <v>1.2</v>
      </c>
      <c r="P69" t="s">
        <v>245</v>
      </c>
      <c r="Q69">
        <v>1.207</v>
      </c>
      <c r="R69">
        <v>1.5</v>
      </c>
      <c r="T69">
        <v>0.5</v>
      </c>
      <c r="U69">
        <v>70</v>
      </c>
      <c r="V69" t="s">
        <v>36</v>
      </c>
      <c r="W69" t="s">
        <v>40</v>
      </c>
      <c r="X69">
        <v>1</v>
      </c>
      <c r="Y69" t="s">
        <v>31</v>
      </c>
      <c r="Z69" t="s">
        <v>31</v>
      </c>
      <c r="AA69" t="s">
        <v>31</v>
      </c>
      <c r="AB69" t="s">
        <v>31</v>
      </c>
      <c r="AC69" t="s">
        <v>248</v>
      </c>
    </row>
    <row r="70" spans="1:29">
      <c r="A70" t="s">
        <v>249</v>
      </c>
      <c r="B70" s="2" t="str">
        <f>Hyperlink("https://www.diodes.com/assets/Datasheets/AS78XXA.pdf")</f>
        <v>https://www.diodes.com/assets/Datasheets/AS78XXA.pdf</v>
      </c>
      <c r="C70" t="str">
        <f>Hyperlink("https://www.diodes.com/part/view/AS7805A","AS7805A")</f>
        <v>AS7805A</v>
      </c>
      <c r="D70" t="s">
        <v>250</v>
      </c>
      <c r="F70">
        <v>3200</v>
      </c>
      <c r="G70" t="s">
        <v>31</v>
      </c>
      <c r="H70" t="s">
        <v>32</v>
      </c>
      <c r="I70" t="s">
        <v>251</v>
      </c>
      <c r="J70" t="s">
        <v>34</v>
      </c>
      <c r="K70">
        <v>1</v>
      </c>
      <c r="L70">
        <v>25</v>
      </c>
      <c r="P70">
        <v>5</v>
      </c>
      <c r="R70">
        <v>2</v>
      </c>
      <c r="T70">
        <v>2</v>
      </c>
      <c r="U70" t="s">
        <v>225</v>
      </c>
      <c r="V70" t="s">
        <v>140</v>
      </c>
      <c r="W70" t="s">
        <v>31</v>
      </c>
      <c r="X70">
        <v>1</v>
      </c>
      <c r="Y70" t="s">
        <v>31</v>
      </c>
      <c r="Z70" t="s">
        <v>31</v>
      </c>
      <c r="AA70" t="s">
        <v>31</v>
      </c>
      <c r="AB70" t="s">
        <v>31</v>
      </c>
      <c r="AC70" t="s">
        <v>252</v>
      </c>
    </row>
    <row r="71" spans="1:29">
      <c r="A71" t="s">
        <v>253</v>
      </c>
      <c r="B71" s="2" t="str">
        <f>Hyperlink("https://www.diodes.com/assets/Datasheets/AS78XXA.pdf")</f>
        <v>https://www.diodes.com/assets/Datasheets/AS78XXA.pdf</v>
      </c>
      <c r="C71" t="str">
        <f>Hyperlink("https://www.diodes.com/part/view/AS7806A","AS7806A")</f>
        <v>AS7806A</v>
      </c>
      <c r="D71" t="s">
        <v>250</v>
      </c>
      <c r="F71">
        <v>3200</v>
      </c>
      <c r="G71" t="s">
        <v>31</v>
      </c>
      <c r="H71" t="s">
        <v>32</v>
      </c>
      <c r="I71" t="s">
        <v>251</v>
      </c>
      <c r="J71" t="s">
        <v>34</v>
      </c>
      <c r="K71">
        <v>1</v>
      </c>
      <c r="L71">
        <v>26</v>
      </c>
      <c r="P71">
        <v>6</v>
      </c>
      <c r="R71">
        <v>2</v>
      </c>
      <c r="T71">
        <v>2</v>
      </c>
      <c r="U71" t="s">
        <v>225</v>
      </c>
      <c r="V71" t="s">
        <v>140</v>
      </c>
      <c r="W71" t="s">
        <v>31</v>
      </c>
      <c r="X71">
        <v>1</v>
      </c>
      <c r="Y71" t="s">
        <v>31</v>
      </c>
      <c r="Z71" t="s">
        <v>31</v>
      </c>
      <c r="AA71" t="s">
        <v>31</v>
      </c>
      <c r="AB71" t="s">
        <v>31</v>
      </c>
      <c r="AC71" t="s">
        <v>252</v>
      </c>
    </row>
    <row r="72" spans="1:29">
      <c r="A72" t="s">
        <v>254</v>
      </c>
      <c r="B72" s="2" t="str">
        <f>Hyperlink("https://www.diodes.com/assets/Datasheets/AS78XXA.pdf")</f>
        <v>https://www.diodes.com/assets/Datasheets/AS78XXA.pdf</v>
      </c>
      <c r="C72" t="str">
        <f>Hyperlink("https://www.diodes.com/part/view/AS7808A","AS7808A")</f>
        <v>AS7808A</v>
      </c>
      <c r="D72" t="s">
        <v>250</v>
      </c>
      <c r="F72">
        <v>3200</v>
      </c>
      <c r="G72" t="s">
        <v>31</v>
      </c>
      <c r="H72" t="s">
        <v>32</v>
      </c>
      <c r="I72" t="s">
        <v>251</v>
      </c>
      <c r="J72" t="s">
        <v>34</v>
      </c>
      <c r="K72">
        <v>1</v>
      </c>
      <c r="L72">
        <v>28</v>
      </c>
      <c r="P72">
        <v>8</v>
      </c>
      <c r="R72">
        <v>2</v>
      </c>
      <c r="T72">
        <v>2</v>
      </c>
      <c r="U72" t="s">
        <v>225</v>
      </c>
      <c r="V72" t="s">
        <v>140</v>
      </c>
      <c r="W72" t="s">
        <v>31</v>
      </c>
      <c r="X72">
        <v>1</v>
      </c>
      <c r="Y72" t="s">
        <v>31</v>
      </c>
      <c r="Z72" t="s">
        <v>31</v>
      </c>
      <c r="AA72" t="s">
        <v>31</v>
      </c>
      <c r="AB72" t="s">
        <v>31</v>
      </c>
      <c r="AC72" t="s">
        <v>252</v>
      </c>
    </row>
    <row r="73" spans="1:29">
      <c r="A73" t="s">
        <v>255</v>
      </c>
      <c r="B73" s="2" t="str">
        <f>Hyperlink("https://www.diodes.com/assets/Datasheets/AS78XXA.pdf")</f>
        <v>https://www.diodes.com/assets/Datasheets/AS78XXA.pdf</v>
      </c>
      <c r="C73" t="str">
        <f>Hyperlink("https://www.diodes.com/part/view/AS7809A","AS7809A")</f>
        <v>AS7809A</v>
      </c>
      <c r="D73" t="s">
        <v>250</v>
      </c>
      <c r="F73">
        <v>3200</v>
      </c>
      <c r="G73" t="s">
        <v>31</v>
      </c>
      <c r="H73" t="s">
        <v>32</v>
      </c>
      <c r="I73" t="s">
        <v>251</v>
      </c>
      <c r="J73" t="s">
        <v>34</v>
      </c>
      <c r="K73">
        <v>1</v>
      </c>
      <c r="L73">
        <v>29</v>
      </c>
      <c r="P73">
        <v>9</v>
      </c>
      <c r="R73">
        <v>2</v>
      </c>
      <c r="T73">
        <v>2</v>
      </c>
      <c r="U73" t="s">
        <v>225</v>
      </c>
      <c r="V73" t="s">
        <v>140</v>
      </c>
      <c r="W73" t="s">
        <v>31</v>
      </c>
      <c r="X73">
        <v>1</v>
      </c>
      <c r="Y73" t="s">
        <v>31</v>
      </c>
      <c r="Z73" t="s">
        <v>31</v>
      </c>
      <c r="AA73" t="s">
        <v>31</v>
      </c>
      <c r="AB73" t="s">
        <v>31</v>
      </c>
      <c r="AC73" t="s">
        <v>252</v>
      </c>
    </row>
    <row r="74" spans="1:29">
      <c r="A74" t="s">
        <v>256</v>
      </c>
      <c r="B74" s="2" t="str">
        <f>Hyperlink("https://www.diodes.com/assets/Datasheets/AS78XXA.pdf")</f>
        <v>https://www.diodes.com/assets/Datasheets/AS78XXA.pdf</v>
      </c>
      <c r="C74" t="str">
        <f>Hyperlink("https://www.diodes.com/part/view/AS7812A","AS7812A")</f>
        <v>AS7812A</v>
      </c>
      <c r="D74" t="s">
        <v>250</v>
      </c>
      <c r="F74">
        <v>3400</v>
      </c>
      <c r="G74" t="s">
        <v>31</v>
      </c>
      <c r="H74" t="s">
        <v>32</v>
      </c>
      <c r="I74" t="s">
        <v>251</v>
      </c>
      <c r="J74" t="s">
        <v>34</v>
      </c>
      <c r="K74">
        <v>1</v>
      </c>
      <c r="L74">
        <v>32</v>
      </c>
      <c r="P74">
        <v>12</v>
      </c>
      <c r="R74">
        <v>2</v>
      </c>
      <c r="T74">
        <v>2</v>
      </c>
      <c r="U74" t="s">
        <v>225</v>
      </c>
      <c r="V74" t="s">
        <v>257</v>
      </c>
      <c r="W74" t="s">
        <v>31</v>
      </c>
      <c r="X74">
        <v>1</v>
      </c>
      <c r="Y74" t="s">
        <v>31</v>
      </c>
      <c r="Z74" t="s">
        <v>31</v>
      </c>
      <c r="AA74" t="s">
        <v>31</v>
      </c>
      <c r="AB74" t="s">
        <v>31</v>
      </c>
      <c r="AC74" t="s">
        <v>252</v>
      </c>
    </row>
    <row r="75" spans="1:29">
      <c r="A75" t="s">
        <v>258</v>
      </c>
      <c r="B75" s="2" t="str">
        <f>Hyperlink("https://www.diodes.com/assets/Datasheets/AS78XXA.pdf")</f>
        <v>https://www.diodes.com/assets/Datasheets/AS78XXA.pdf</v>
      </c>
      <c r="C75" t="str">
        <f>Hyperlink("https://www.diodes.com/part/view/AS7815A","AS7815A")</f>
        <v>AS7815A</v>
      </c>
      <c r="D75" t="s">
        <v>250</v>
      </c>
      <c r="F75">
        <v>3400</v>
      </c>
      <c r="G75" t="s">
        <v>31</v>
      </c>
      <c r="H75" t="s">
        <v>32</v>
      </c>
      <c r="I75" t="s">
        <v>251</v>
      </c>
      <c r="J75" t="s">
        <v>34</v>
      </c>
      <c r="K75">
        <v>1</v>
      </c>
      <c r="L75">
        <v>32</v>
      </c>
      <c r="P75">
        <v>15</v>
      </c>
      <c r="R75">
        <v>2</v>
      </c>
      <c r="T75">
        <v>2</v>
      </c>
      <c r="U75" t="s">
        <v>225</v>
      </c>
      <c r="V75" t="s">
        <v>257</v>
      </c>
      <c r="W75" t="s">
        <v>31</v>
      </c>
      <c r="X75">
        <v>1</v>
      </c>
      <c r="Y75" t="s">
        <v>31</v>
      </c>
      <c r="Z75" t="s">
        <v>31</v>
      </c>
      <c r="AA75" t="s">
        <v>31</v>
      </c>
      <c r="AB75" t="s">
        <v>31</v>
      </c>
      <c r="AC75" t="s">
        <v>252</v>
      </c>
    </row>
    <row r="76" spans="1:29">
      <c r="A76" t="s">
        <v>259</v>
      </c>
      <c r="B76" s="2" t="str">
        <f>Hyperlink("https://www.diodes.com/assets/Datasheets/AS78XXA.pdf")</f>
        <v>https://www.diodes.com/assets/Datasheets/AS78XXA.pdf</v>
      </c>
      <c r="C76" t="str">
        <f>Hyperlink("https://www.diodes.com/part/view/AS7818A","AS7818A")</f>
        <v>AS7818A</v>
      </c>
      <c r="D76" t="s">
        <v>250</v>
      </c>
      <c r="F76">
        <v>3600</v>
      </c>
      <c r="G76" t="s">
        <v>31</v>
      </c>
      <c r="H76" t="s">
        <v>32</v>
      </c>
      <c r="I76" t="s">
        <v>251</v>
      </c>
      <c r="J76" t="s">
        <v>34</v>
      </c>
      <c r="K76">
        <v>1</v>
      </c>
      <c r="L76">
        <v>32</v>
      </c>
      <c r="P76">
        <v>18</v>
      </c>
      <c r="R76">
        <v>2</v>
      </c>
      <c r="T76">
        <v>2</v>
      </c>
      <c r="U76" t="s">
        <v>225</v>
      </c>
      <c r="V76" t="s">
        <v>257</v>
      </c>
      <c r="W76" t="s">
        <v>31</v>
      </c>
      <c r="X76">
        <v>1</v>
      </c>
      <c r="Y76" t="s">
        <v>31</v>
      </c>
      <c r="Z76" t="s">
        <v>31</v>
      </c>
      <c r="AA76" t="s">
        <v>31</v>
      </c>
      <c r="AB76" t="s">
        <v>31</v>
      </c>
      <c r="AC76" t="s">
        <v>252</v>
      </c>
    </row>
    <row r="77" spans="1:29">
      <c r="A77" t="s">
        <v>260</v>
      </c>
      <c r="B77" s="2" t="str">
        <f>Hyperlink("https://www.diodes.com/assets/Datasheets/AS78Lxx.pdf")</f>
        <v>https://www.diodes.com/assets/Datasheets/AS78Lxx.pdf</v>
      </c>
      <c r="C77" t="str">
        <f>Hyperlink("https://www.diodes.com/part/view/AS78L05","AS78L05")</f>
        <v>AS78L05</v>
      </c>
      <c r="D77" t="s">
        <v>261</v>
      </c>
      <c r="F77">
        <v>3000</v>
      </c>
      <c r="G77" t="s">
        <v>31</v>
      </c>
      <c r="H77" t="s">
        <v>32</v>
      </c>
      <c r="I77" t="s">
        <v>251</v>
      </c>
      <c r="J77" t="s">
        <v>34</v>
      </c>
      <c r="K77">
        <v>0.1</v>
      </c>
      <c r="L77">
        <v>30</v>
      </c>
      <c r="P77">
        <v>5</v>
      </c>
      <c r="R77">
        <v>4</v>
      </c>
      <c r="T77">
        <v>1.7</v>
      </c>
      <c r="U77" t="s">
        <v>225</v>
      </c>
      <c r="V77" t="s">
        <v>140</v>
      </c>
      <c r="W77" t="s">
        <v>31</v>
      </c>
      <c r="X77">
        <v>1</v>
      </c>
      <c r="Y77" t="s">
        <v>31</v>
      </c>
      <c r="Z77" t="s">
        <v>31</v>
      </c>
      <c r="AA77" t="s">
        <v>31</v>
      </c>
      <c r="AB77" t="s">
        <v>31</v>
      </c>
      <c r="AC77" t="s">
        <v>262</v>
      </c>
    </row>
    <row r="78" spans="1:29">
      <c r="A78" t="s">
        <v>263</v>
      </c>
      <c r="B78" s="2" t="str">
        <f>Hyperlink("https://www.diodes.com/assets/Datasheets/AS78Lxx.pdf")</f>
        <v>https://www.diodes.com/assets/Datasheets/AS78Lxx.pdf</v>
      </c>
      <c r="C78" t="str">
        <f>Hyperlink("https://www.diodes.com/part/view/AS78L12","AS78L12")</f>
        <v>AS78L12</v>
      </c>
      <c r="D78" t="s">
        <v>261</v>
      </c>
      <c r="F78">
        <v>3000</v>
      </c>
      <c r="G78" t="s">
        <v>31</v>
      </c>
      <c r="H78" t="s">
        <v>32</v>
      </c>
      <c r="I78" t="s">
        <v>251</v>
      </c>
      <c r="J78" t="s">
        <v>34</v>
      </c>
      <c r="K78">
        <v>0.1</v>
      </c>
      <c r="L78">
        <v>36</v>
      </c>
      <c r="P78">
        <v>12</v>
      </c>
      <c r="R78">
        <v>4</v>
      </c>
      <c r="T78">
        <v>1.7</v>
      </c>
      <c r="U78" t="s">
        <v>225</v>
      </c>
      <c r="V78" t="s">
        <v>140</v>
      </c>
      <c r="W78" t="s">
        <v>31</v>
      </c>
      <c r="X78">
        <v>1</v>
      </c>
      <c r="Y78" t="s">
        <v>31</v>
      </c>
      <c r="Z78" t="s">
        <v>31</v>
      </c>
      <c r="AA78" t="s">
        <v>31</v>
      </c>
      <c r="AB78" t="s">
        <v>31</v>
      </c>
      <c r="AC78" t="s">
        <v>262</v>
      </c>
    </row>
    <row r="79" spans="1:29">
      <c r="A79" t="s">
        <v>264</v>
      </c>
      <c r="B79" s="2" t="str">
        <f>Hyperlink("https://www.diodes.com/assets/Datasheets/AS78Lxx.pdf")</f>
        <v>https://www.diodes.com/assets/Datasheets/AS78Lxx.pdf</v>
      </c>
      <c r="C79" t="str">
        <f>Hyperlink("https://www.diodes.com/part/view/AS78L15","AS78L15")</f>
        <v>AS78L15</v>
      </c>
      <c r="D79" t="s">
        <v>261</v>
      </c>
      <c r="F79">
        <v>3000</v>
      </c>
      <c r="G79" t="s">
        <v>31</v>
      </c>
      <c r="H79" t="s">
        <v>32</v>
      </c>
      <c r="I79" t="s">
        <v>251</v>
      </c>
      <c r="J79" t="s">
        <v>34</v>
      </c>
      <c r="K79">
        <v>0.1</v>
      </c>
      <c r="L79">
        <v>36</v>
      </c>
      <c r="P79">
        <v>15</v>
      </c>
      <c r="R79">
        <v>4</v>
      </c>
      <c r="T79">
        <v>1.7</v>
      </c>
      <c r="U79" t="s">
        <v>225</v>
      </c>
      <c r="V79" t="s">
        <v>140</v>
      </c>
      <c r="W79" t="s">
        <v>31</v>
      </c>
      <c r="X79">
        <v>1</v>
      </c>
      <c r="Y79" t="s">
        <v>31</v>
      </c>
      <c r="Z79" t="s">
        <v>31</v>
      </c>
      <c r="AA79" t="s">
        <v>31</v>
      </c>
      <c r="AB79" t="s">
        <v>31</v>
      </c>
      <c r="AC79" t="s">
        <v>262</v>
      </c>
    </row>
    <row r="80" spans="1:29">
      <c r="A80" t="s">
        <v>265</v>
      </c>
      <c r="B80" s="2" t="str">
        <f>Hyperlink("https://www.diodes.com/assets/Datasheets/AZ1084C.pdf")</f>
        <v>https://www.diodes.com/assets/Datasheets/AZ1084C.pdf</v>
      </c>
      <c r="C80" t="str">
        <f>Hyperlink("https://www.diodes.com/part/view/AZ1084C","AZ1084C")</f>
        <v>AZ1084C</v>
      </c>
      <c r="D80" t="s">
        <v>266</v>
      </c>
      <c r="E80">
        <v>10000</v>
      </c>
      <c r="F80">
        <v>5000</v>
      </c>
      <c r="G80" t="s">
        <v>31</v>
      </c>
      <c r="H80" t="s">
        <v>32</v>
      </c>
      <c r="I80" t="s">
        <v>33</v>
      </c>
      <c r="J80" t="s">
        <v>49</v>
      </c>
      <c r="K80">
        <v>5</v>
      </c>
      <c r="L80">
        <v>12</v>
      </c>
      <c r="M80">
        <v>1.5</v>
      </c>
      <c r="N80">
        <v>1.25</v>
      </c>
      <c r="P80" t="s">
        <v>267</v>
      </c>
      <c r="Q80">
        <v>1.25</v>
      </c>
      <c r="R80">
        <v>1</v>
      </c>
      <c r="S80">
        <v>150</v>
      </c>
      <c r="T80">
        <v>1.5</v>
      </c>
      <c r="U80">
        <v>72</v>
      </c>
      <c r="V80" t="s">
        <v>36</v>
      </c>
      <c r="W80" t="s">
        <v>31</v>
      </c>
      <c r="X80">
        <v>1</v>
      </c>
      <c r="Y80" t="s">
        <v>31</v>
      </c>
      <c r="Z80" t="s">
        <v>31</v>
      </c>
      <c r="AA80" t="s">
        <v>31</v>
      </c>
      <c r="AB80" t="s">
        <v>31</v>
      </c>
      <c r="AC80" t="s">
        <v>268</v>
      </c>
    </row>
    <row r="81" spans="1:29">
      <c r="A81" t="s">
        <v>269</v>
      </c>
      <c r="B81" s="2" t="str">
        <f>Hyperlink("https://www.diodes.com/assets/Datasheets/AZ1117C.pdf")</f>
        <v>https://www.diodes.com/assets/Datasheets/AZ1117C.pdf</v>
      </c>
      <c r="C81" t="str">
        <f>Hyperlink("https://www.diodes.com/part/view/AZ1117C","AZ1117C")</f>
        <v>AZ1117C</v>
      </c>
      <c r="D81" t="s">
        <v>270</v>
      </c>
      <c r="E81">
        <v>6000</v>
      </c>
      <c r="F81">
        <v>4000</v>
      </c>
      <c r="G81" t="s">
        <v>31</v>
      </c>
      <c r="H81" t="s">
        <v>32</v>
      </c>
      <c r="I81" t="s">
        <v>33</v>
      </c>
      <c r="J81" t="s">
        <v>49</v>
      </c>
      <c r="K81">
        <v>0.8</v>
      </c>
      <c r="L81">
        <v>15</v>
      </c>
      <c r="M81">
        <v>3.2</v>
      </c>
      <c r="N81">
        <v>1.25</v>
      </c>
      <c r="P81" t="s">
        <v>271</v>
      </c>
      <c r="Q81">
        <v>1.25</v>
      </c>
      <c r="R81">
        <v>1</v>
      </c>
      <c r="S81">
        <v>150</v>
      </c>
      <c r="T81">
        <v>1.4</v>
      </c>
      <c r="U81">
        <v>70</v>
      </c>
      <c r="V81" t="s">
        <v>272</v>
      </c>
      <c r="W81" t="s">
        <v>31</v>
      </c>
      <c r="X81">
        <v>1</v>
      </c>
      <c r="Y81" t="s">
        <v>31</v>
      </c>
      <c r="Z81" t="s">
        <v>31</v>
      </c>
      <c r="AA81" t="s">
        <v>31</v>
      </c>
      <c r="AB81" t="s">
        <v>31</v>
      </c>
      <c r="AC81" t="s">
        <v>273</v>
      </c>
    </row>
    <row r="82" spans="1:29">
      <c r="A82" t="s">
        <v>274</v>
      </c>
      <c r="B82" s="2" t="str">
        <f>Hyperlink("https://www.diodes.com/assets/Datasheets/AZ1117I.pdf")</f>
        <v>https://www.diodes.com/assets/Datasheets/AZ1117I.pdf</v>
      </c>
      <c r="C82" t="str">
        <f>Hyperlink("https://www.diodes.com/part/view/AZ1117I","AZ1117I")</f>
        <v>AZ1117I</v>
      </c>
      <c r="D82" t="s">
        <v>275</v>
      </c>
      <c r="E82">
        <v>6000</v>
      </c>
      <c r="F82">
        <v>4000</v>
      </c>
      <c r="G82" t="s">
        <v>31</v>
      </c>
      <c r="H82" t="s">
        <v>32</v>
      </c>
      <c r="I82" t="s">
        <v>33</v>
      </c>
      <c r="J82" t="s">
        <v>49</v>
      </c>
      <c r="K82">
        <v>1</v>
      </c>
      <c r="L82">
        <v>15</v>
      </c>
      <c r="M82">
        <v>3.2</v>
      </c>
      <c r="N82">
        <v>1.25</v>
      </c>
      <c r="P82" t="s">
        <v>271</v>
      </c>
      <c r="Q82">
        <v>1.25</v>
      </c>
      <c r="R82">
        <v>1</v>
      </c>
      <c r="S82">
        <v>150</v>
      </c>
      <c r="T82">
        <v>1.4</v>
      </c>
      <c r="U82">
        <v>70</v>
      </c>
      <c r="V82" t="s">
        <v>140</v>
      </c>
      <c r="W82" t="s">
        <v>31</v>
      </c>
      <c r="X82">
        <v>1</v>
      </c>
      <c r="Y82" t="s">
        <v>31</v>
      </c>
      <c r="Z82" t="s">
        <v>31</v>
      </c>
      <c r="AA82" t="s">
        <v>31</v>
      </c>
      <c r="AB82" t="s">
        <v>31</v>
      </c>
      <c r="AC82" t="s">
        <v>276</v>
      </c>
    </row>
    <row r="83" spans="1:29">
      <c r="A83" t="s">
        <v>277</v>
      </c>
      <c r="B83" s="2" t="str">
        <f>Hyperlink("https://www.diodes.com/assets/Datasheets/AZ2117.pdf")</f>
        <v>https://www.diodes.com/assets/Datasheets/AZ2117.pdf</v>
      </c>
      <c r="C83" t="str">
        <f>Hyperlink("https://www.diodes.com/part/view/AZ2117","AZ2117")</f>
        <v>AZ2117</v>
      </c>
      <c r="D83" t="s">
        <v>278</v>
      </c>
      <c r="E83">
        <v>1000</v>
      </c>
      <c r="F83">
        <v>350</v>
      </c>
      <c r="G83" t="s">
        <v>31</v>
      </c>
      <c r="H83" t="s">
        <v>32</v>
      </c>
      <c r="I83" t="s">
        <v>33</v>
      </c>
      <c r="J83" t="s">
        <v>61</v>
      </c>
      <c r="K83">
        <v>1</v>
      </c>
      <c r="L83">
        <v>15</v>
      </c>
      <c r="M83">
        <v>3</v>
      </c>
      <c r="N83">
        <v>1.25</v>
      </c>
      <c r="Q83">
        <v>1.25</v>
      </c>
      <c r="R83">
        <v>1</v>
      </c>
      <c r="S83">
        <v>150</v>
      </c>
      <c r="T83">
        <v>1.5</v>
      </c>
      <c r="U83">
        <v>53</v>
      </c>
      <c r="V83" t="s">
        <v>36</v>
      </c>
      <c r="W83" t="s">
        <v>31</v>
      </c>
      <c r="X83">
        <v>1</v>
      </c>
      <c r="Y83" t="s">
        <v>31</v>
      </c>
      <c r="Z83" t="s">
        <v>31</v>
      </c>
      <c r="AA83" t="s">
        <v>31</v>
      </c>
      <c r="AB83" t="s">
        <v>31</v>
      </c>
      <c r="AC83" t="s">
        <v>279</v>
      </c>
    </row>
    <row r="84" spans="1:29">
      <c r="A84" t="s">
        <v>280</v>
      </c>
      <c r="B84" s="2" t="str">
        <f>Hyperlink("https://www.diodes.com/assets/Datasheets/AZ2185.pdf")</f>
        <v>https://www.diodes.com/assets/Datasheets/AZ2185.pdf</v>
      </c>
      <c r="C84" t="str">
        <f>Hyperlink("https://www.diodes.com/part/view/AZ2185","AZ2185")</f>
        <v>AZ2185</v>
      </c>
      <c r="D84" t="s">
        <v>281</v>
      </c>
      <c r="E84">
        <v>1000</v>
      </c>
      <c r="F84">
        <v>300</v>
      </c>
      <c r="G84" t="s">
        <v>31</v>
      </c>
      <c r="H84" t="s">
        <v>32</v>
      </c>
      <c r="I84" t="s">
        <v>33</v>
      </c>
      <c r="J84" t="s">
        <v>61</v>
      </c>
      <c r="K84">
        <v>3</v>
      </c>
      <c r="L84">
        <v>12</v>
      </c>
      <c r="M84">
        <v>2.75</v>
      </c>
      <c r="N84">
        <v>1.25</v>
      </c>
      <c r="Q84">
        <v>1.25</v>
      </c>
      <c r="R84">
        <v>1</v>
      </c>
      <c r="S84">
        <v>150</v>
      </c>
      <c r="T84">
        <v>1.5</v>
      </c>
      <c r="U84">
        <v>50</v>
      </c>
      <c r="V84" t="s">
        <v>36</v>
      </c>
      <c r="W84" t="s">
        <v>31</v>
      </c>
      <c r="X84">
        <v>1</v>
      </c>
      <c r="Y84" t="s">
        <v>31</v>
      </c>
      <c r="Z84" t="s">
        <v>31</v>
      </c>
      <c r="AA84" t="s">
        <v>31</v>
      </c>
      <c r="AB84" t="s">
        <v>31</v>
      </c>
      <c r="AC84" t="s">
        <v>282</v>
      </c>
    </row>
    <row r="85" spans="1:29">
      <c r="A85" t="s">
        <v>283</v>
      </c>
      <c r="B85" s="2" t="str">
        <f>Hyperlink("https://www.diodes.com/assets/Datasheets/ZLDO1117Q.pdf")</f>
        <v>https://www.diodes.com/assets/Datasheets/ZLDO1117Q.pdf</v>
      </c>
      <c r="C85" t="str">
        <f>Hyperlink("https://www.diodes.com/part/view/ZLDO1117Q","ZLDO1117Q")</f>
        <v>ZLDO1117Q</v>
      </c>
      <c r="D85" t="s">
        <v>275</v>
      </c>
      <c r="E85">
        <v>10000</v>
      </c>
      <c r="F85">
        <v>4000</v>
      </c>
      <c r="G85" t="s">
        <v>45</v>
      </c>
      <c r="H85" t="s">
        <v>138</v>
      </c>
      <c r="I85" t="s">
        <v>33</v>
      </c>
      <c r="J85" t="s">
        <v>49</v>
      </c>
      <c r="K85">
        <v>1</v>
      </c>
      <c r="L85">
        <v>20</v>
      </c>
      <c r="M85">
        <v>1.4</v>
      </c>
      <c r="N85">
        <v>1.25</v>
      </c>
      <c r="P85" t="s">
        <v>271</v>
      </c>
      <c r="Q85">
        <v>1.25</v>
      </c>
      <c r="R85">
        <v>1</v>
      </c>
      <c r="T85">
        <v>1.35</v>
      </c>
      <c r="U85">
        <v>80</v>
      </c>
      <c r="V85" t="s">
        <v>140</v>
      </c>
      <c r="W85" t="s">
        <v>31</v>
      </c>
      <c r="X85">
        <v>1</v>
      </c>
      <c r="Y85" t="s">
        <v>31</v>
      </c>
      <c r="Z85" t="s">
        <v>31</v>
      </c>
      <c r="AA85" t="s">
        <v>31</v>
      </c>
      <c r="AB85" t="s">
        <v>31</v>
      </c>
      <c r="AC85" t="s">
        <v>284</v>
      </c>
    </row>
    <row r="86" spans="1:29">
      <c r="A86" t="s">
        <v>285</v>
      </c>
      <c r="B86" s="2" t="str">
        <f>Hyperlink("https://www.diodes.com/assets/Datasheets/ZLDO330.pdf")</f>
        <v>https://www.diodes.com/assets/Datasheets/ZLDO330.pdf</v>
      </c>
      <c r="C86" t="str">
        <f>Hyperlink("https://www.diodes.com/part/view/ZLDO330","ZLDO330")</f>
        <v>ZLDO330</v>
      </c>
      <c r="D86" t="s">
        <v>286</v>
      </c>
      <c r="E86">
        <v>1000</v>
      </c>
      <c r="F86">
        <v>560</v>
      </c>
      <c r="G86" t="s">
        <v>31</v>
      </c>
      <c r="H86" t="s">
        <v>32</v>
      </c>
      <c r="I86" t="s">
        <v>33</v>
      </c>
      <c r="J86" t="s">
        <v>34</v>
      </c>
      <c r="K86">
        <v>0.3</v>
      </c>
      <c r="L86">
        <v>20</v>
      </c>
      <c r="M86">
        <v>-0.3</v>
      </c>
      <c r="N86">
        <v>3.3</v>
      </c>
      <c r="P86">
        <v>3.3</v>
      </c>
      <c r="R86">
        <v>3</v>
      </c>
      <c r="S86">
        <v>190</v>
      </c>
      <c r="T86">
        <v>0.2</v>
      </c>
      <c r="U86">
        <v>52</v>
      </c>
      <c r="V86" t="s">
        <v>36</v>
      </c>
      <c r="W86" t="s">
        <v>287</v>
      </c>
      <c r="X86">
        <v>1</v>
      </c>
      <c r="Y86" t="s">
        <v>31</v>
      </c>
      <c r="Z86" t="s">
        <v>31</v>
      </c>
      <c r="AA86" t="s">
        <v>31</v>
      </c>
      <c r="AB86" t="s">
        <v>31</v>
      </c>
      <c r="AC86" t="s">
        <v>288</v>
      </c>
    </row>
    <row r="87" spans="1:29">
      <c r="A87" t="s">
        <v>289</v>
      </c>
      <c r="B87" s="2" t="str">
        <f>Hyperlink("https://www.diodes.com/assets/Datasheets/ZLDO485.pdf")</f>
        <v>https://www.diodes.com/assets/Datasheets/ZLDO485.pdf</v>
      </c>
      <c r="C87" t="str">
        <f>Hyperlink("https://www.diodes.com/part/view/ZLDO485","ZLDO485")</f>
        <v>ZLDO485</v>
      </c>
      <c r="D87" t="s">
        <v>286</v>
      </c>
      <c r="E87">
        <v>1000</v>
      </c>
      <c r="F87">
        <v>630</v>
      </c>
      <c r="G87" t="s">
        <v>31</v>
      </c>
      <c r="H87" t="s">
        <v>32</v>
      </c>
      <c r="I87" t="s">
        <v>33</v>
      </c>
      <c r="J87" t="s">
        <v>34</v>
      </c>
      <c r="K87">
        <v>0.3</v>
      </c>
      <c r="L87">
        <v>20</v>
      </c>
      <c r="M87">
        <v>-0.3</v>
      </c>
      <c r="N87">
        <v>4.85</v>
      </c>
      <c r="P87">
        <v>4.85</v>
      </c>
      <c r="R87">
        <v>2</v>
      </c>
      <c r="S87">
        <v>190</v>
      </c>
      <c r="T87">
        <v>0.2</v>
      </c>
      <c r="U87">
        <v>46</v>
      </c>
      <c r="V87" t="s">
        <v>36</v>
      </c>
      <c r="W87" t="s">
        <v>287</v>
      </c>
      <c r="X87">
        <v>1</v>
      </c>
      <c r="Y87" t="s">
        <v>31</v>
      </c>
      <c r="Z87" t="s">
        <v>31</v>
      </c>
      <c r="AA87" t="s">
        <v>31</v>
      </c>
      <c r="AB87" t="s">
        <v>31</v>
      </c>
      <c r="AC87" t="s">
        <v>288</v>
      </c>
    </row>
    <row r="88" spans="1:29">
      <c r="A88" t="s">
        <v>290</v>
      </c>
      <c r="B88" s="2" t="str">
        <f>Hyperlink("https://www.diodes.com/assets/Datasheets/ZLDO500.pdf")</f>
        <v>https://www.diodes.com/assets/Datasheets/ZLDO500.pdf</v>
      </c>
      <c r="C88" t="str">
        <f>Hyperlink("https://www.diodes.com/part/view/ZLDO500","ZLDO500")</f>
        <v>ZLDO500</v>
      </c>
      <c r="D88" t="s">
        <v>286</v>
      </c>
      <c r="E88">
        <v>1000</v>
      </c>
      <c r="F88">
        <v>630</v>
      </c>
      <c r="G88" t="s">
        <v>31</v>
      </c>
      <c r="H88" t="s">
        <v>32</v>
      </c>
      <c r="I88" t="s">
        <v>33</v>
      </c>
      <c r="J88" t="s">
        <v>34</v>
      </c>
      <c r="K88">
        <v>0.3</v>
      </c>
      <c r="L88">
        <v>20</v>
      </c>
      <c r="M88">
        <v>-0.3</v>
      </c>
      <c r="N88">
        <v>5</v>
      </c>
      <c r="P88">
        <v>5</v>
      </c>
      <c r="R88">
        <v>2</v>
      </c>
      <c r="S88">
        <v>190</v>
      </c>
      <c r="T88">
        <v>0.2</v>
      </c>
      <c r="U88">
        <v>46</v>
      </c>
      <c r="V88" t="s">
        <v>36</v>
      </c>
      <c r="W88" t="s">
        <v>287</v>
      </c>
      <c r="X88">
        <v>1</v>
      </c>
      <c r="Y88" t="s">
        <v>31</v>
      </c>
      <c r="Z88" t="s">
        <v>31</v>
      </c>
      <c r="AA88" t="s">
        <v>31</v>
      </c>
      <c r="AB88" t="s">
        <v>31</v>
      </c>
      <c r="AC88" t="s">
        <v>288</v>
      </c>
    </row>
    <row r="89" spans="1:29">
      <c r="A89" t="s">
        <v>291</v>
      </c>
      <c r="B89" s="2" t="str">
        <f>Hyperlink("https://www.diodes.com/assets/Datasheets/ZMRSERIES.pdf")</f>
        <v>https://www.diodes.com/assets/Datasheets/ZMRSERIES.pdf</v>
      </c>
      <c r="C89" t="str">
        <f>Hyperlink("https://www.diodes.com/part/view/ZMR250","ZMR250")</f>
        <v>ZMR250</v>
      </c>
      <c r="D89" t="s">
        <v>292</v>
      </c>
      <c r="F89">
        <v>40</v>
      </c>
      <c r="G89" t="s">
        <v>31</v>
      </c>
      <c r="H89" t="s">
        <v>32</v>
      </c>
      <c r="I89" t="s">
        <v>251</v>
      </c>
      <c r="J89" t="s">
        <v>34</v>
      </c>
      <c r="K89">
        <v>0.05</v>
      </c>
      <c r="L89">
        <v>22.5</v>
      </c>
      <c r="P89">
        <v>2.5</v>
      </c>
      <c r="R89">
        <v>2.5</v>
      </c>
      <c r="T89">
        <v>1.4</v>
      </c>
      <c r="U89" t="s">
        <v>225</v>
      </c>
      <c r="V89" t="s">
        <v>293</v>
      </c>
      <c r="W89" t="s">
        <v>31</v>
      </c>
      <c r="X89">
        <v>1</v>
      </c>
      <c r="Y89" t="s">
        <v>31</v>
      </c>
      <c r="Z89" t="s">
        <v>31</v>
      </c>
      <c r="AA89" t="s">
        <v>31</v>
      </c>
      <c r="AB89" t="s">
        <v>31</v>
      </c>
      <c r="AC89" t="s">
        <v>62</v>
      </c>
    </row>
    <row r="90" spans="1:29">
      <c r="A90" t="s">
        <v>294</v>
      </c>
      <c r="B90" s="2" t="str">
        <f>Hyperlink("https://www.diodes.com/assets/Datasheets/ZMR-Q.pdf")</f>
        <v>https://www.diodes.com/assets/Datasheets/ZMR-Q.pdf</v>
      </c>
      <c r="C90" t="str">
        <f>Hyperlink("https://www.diodes.com/part/view/ZMR250Q","ZMR250Q")</f>
        <v>ZMR250Q</v>
      </c>
      <c r="D90" t="s">
        <v>295</v>
      </c>
      <c r="F90">
        <v>40</v>
      </c>
      <c r="G90" t="s">
        <v>45</v>
      </c>
      <c r="H90" t="s">
        <v>138</v>
      </c>
      <c r="I90" t="s">
        <v>251</v>
      </c>
      <c r="J90" t="s">
        <v>34</v>
      </c>
      <c r="K90">
        <v>0.05</v>
      </c>
      <c r="L90">
        <v>22.5</v>
      </c>
      <c r="P90">
        <v>2.5</v>
      </c>
      <c r="R90">
        <v>2.5</v>
      </c>
      <c r="T90">
        <v>1.4</v>
      </c>
      <c r="U90" t="s">
        <v>225</v>
      </c>
      <c r="V90" t="s">
        <v>293</v>
      </c>
      <c r="W90" t="s">
        <v>31</v>
      </c>
      <c r="X90">
        <v>1</v>
      </c>
      <c r="Y90" t="s">
        <v>31</v>
      </c>
      <c r="Z90" t="s">
        <v>31</v>
      </c>
      <c r="AA90" t="s">
        <v>31</v>
      </c>
      <c r="AB90" t="s">
        <v>31</v>
      </c>
      <c r="AC90" t="s">
        <v>62</v>
      </c>
    </row>
    <row r="91" spans="1:29">
      <c r="A91" t="s">
        <v>296</v>
      </c>
      <c r="B91" s="2" t="str">
        <f>Hyperlink("https://www.diodes.com/assets/Datasheets/ZMRSERIES.pdf")</f>
        <v>https://www.diodes.com/assets/Datasheets/ZMRSERIES.pdf</v>
      </c>
      <c r="C91" t="str">
        <f>Hyperlink("https://www.diodes.com/part/view/ZMR330","ZMR330")</f>
        <v>ZMR330</v>
      </c>
      <c r="D91" t="s">
        <v>297</v>
      </c>
      <c r="F91">
        <v>170</v>
      </c>
      <c r="G91" t="s">
        <v>31</v>
      </c>
      <c r="H91" t="s">
        <v>32</v>
      </c>
      <c r="I91" t="s">
        <v>251</v>
      </c>
      <c r="J91" t="s">
        <v>34</v>
      </c>
      <c r="K91">
        <v>0.05</v>
      </c>
      <c r="L91">
        <v>24</v>
      </c>
      <c r="P91">
        <v>3.3</v>
      </c>
      <c r="R91">
        <v>2.5</v>
      </c>
      <c r="T91">
        <v>1.44</v>
      </c>
      <c r="U91" t="s">
        <v>225</v>
      </c>
      <c r="V91" t="s">
        <v>293</v>
      </c>
      <c r="W91" t="s">
        <v>31</v>
      </c>
      <c r="X91">
        <v>1</v>
      </c>
      <c r="Y91" t="s">
        <v>31</v>
      </c>
      <c r="Z91" t="s">
        <v>31</v>
      </c>
      <c r="AA91" t="s">
        <v>31</v>
      </c>
      <c r="AB91" t="s">
        <v>31</v>
      </c>
      <c r="AC91" t="s">
        <v>62</v>
      </c>
    </row>
    <row r="92" spans="1:29">
      <c r="A92" t="s">
        <v>298</v>
      </c>
      <c r="B92" s="2" t="str">
        <f>Hyperlink("https://www.diodes.com/assets/Datasheets/ZMR-Q.pdf")</f>
        <v>https://www.diodes.com/assets/Datasheets/ZMR-Q.pdf</v>
      </c>
      <c r="C92" t="str">
        <f>Hyperlink("https://www.diodes.com/part/view/ZMR330Q","ZMR330Q")</f>
        <v>ZMR330Q</v>
      </c>
      <c r="D92" t="s">
        <v>299</v>
      </c>
      <c r="F92">
        <v>170</v>
      </c>
      <c r="G92" t="s">
        <v>45</v>
      </c>
      <c r="H92" t="s">
        <v>138</v>
      </c>
      <c r="I92" t="s">
        <v>251</v>
      </c>
      <c r="J92" t="s">
        <v>34</v>
      </c>
      <c r="K92">
        <v>0.05</v>
      </c>
      <c r="L92">
        <v>24</v>
      </c>
      <c r="P92">
        <v>3.3</v>
      </c>
      <c r="R92">
        <v>2.5</v>
      </c>
      <c r="T92">
        <v>1.44</v>
      </c>
      <c r="U92" t="s">
        <v>225</v>
      </c>
      <c r="V92" t="s">
        <v>293</v>
      </c>
      <c r="W92" t="s">
        <v>31</v>
      </c>
      <c r="X92">
        <v>1</v>
      </c>
      <c r="Y92" t="s">
        <v>31</v>
      </c>
      <c r="Z92" t="s">
        <v>31</v>
      </c>
      <c r="AA92" t="s">
        <v>31</v>
      </c>
      <c r="AB92" t="s">
        <v>31</v>
      </c>
      <c r="AC92" t="s">
        <v>62</v>
      </c>
    </row>
    <row r="93" spans="1:29">
      <c r="A93" t="s">
        <v>300</v>
      </c>
      <c r="B93" s="2" t="str">
        <f>Hyperlink("https://www.diodes.com/assets/Datasheets/ZMRSERIES.pdf")</f>
        <v>https://www.diodes.com/assets/Datasheets/ZMRSERIES.pdf</v>
      </c>
      <c r="C93" t="str">
        <f>Hyperlink("https://www.diodes.com/part/view/ZMR500","ZMR500")</f>
        <v>ZMR500</v>
      </c>
      <c r="D93" t="s">
        <v>301</v>
      </c>
      <c r="F93">
        <v>70</v>
      </c>
      <c r="G93" t="s">
        <v>31</v>
      </c>
      <c r="H93" t="s">
        <v>32</v>
      </c>
      <c r="I93" t="s">
        <v>251</v>
      </c>
      <c r="J93" t="s">
        <v>34</v>
      </c>
      <c r="K93">
        <v>0.05</v>
      </c>
      <c r="L93">
        <v>25</v>
      </c>
      <c r="P93">
        <v>5</v>
      </c>
      <c r="R93">
        <v>2.5</v>
      </c>
      <c r="T93">
        <v>1.2</v>
      </c>
      <c r="U93" t="s">
        <v>225</v>
      </c>
      <c r="V93" t="s">
        <v>293</v>
      </c>
      <c r="W93" t="s">
        <v>31</v>
      </c>
      <c r="X93">
        <v>1</v>
      </c>
      <c r="Y93" t="s">
        <v>31</v>
      </c>
      <c r="Z93" t="s">
        <v>31</v>
      </c>
      <c r="AA93" t="s">
        <v>31</v>
      </c>
      <c r="AB93" t="s">
        <v>31</v>
      </c>
      <c r="AC93" t="s">
        <v>62</v>
      </c>
    </row>
    <row r="94" spans="1:29">
      <c r="A94" t="s">
        <v>302</v>
      </c>
      <c r="B94" s="2" t="str">
        <f>Hyperlink("https://www.diodes.com/assets/Datasheets/ZMR-Q.pdf")</f>
        <v>https://www.diodes.com/assets/Datasheets/ZMR-Q.pdf</v>
      </c>
      <c r="C94" t="str">
        <f>Hyperlink("https://www.diodes.com/part/view/ZMR500Q","ZMR500Q")</f>
        <v>ZMR500Q</v>
      </c>
      <c r="D94" t="s">
        <v>303</v>
      </c>
      <c r="F94">
        <v>70</v>
      </c>
      <c r="G94" t="s">
        <v>45</v>
      </c>
      <c r="H94" t="s">
        <v>138</v>
      </c>
      <c r="I94" t="s">
        <v>251</v>
      </c>
      <c r="J94" t="s">
        <v>34</v>
      </c>
      <c r="K94">
        <v>0.05</v>
      </c>
      <c r="L94">
        <v>25</v>
      </c>
      <c r="P94">
        <v>5</v>
      </c>
      <c r="R94">
        <v>2.5</v>
      </c>
      <c r="T94">
        <v>1.2</v>
      </c>
      <c r="U94" t="s">
        <v>225</v>
      </c>
      <c r="V94" t="s">
        <v>293</v>
      </c>
      <c r="W94" t="s">
        <v>31</v>
      </c>
      <c r="X94">
        <v>1</v>
      </c>
      <c r="Y94" t="s">
        <v>31</v>
      </c>
      <c r="Z94" t="s">
        <v>31</v>
      </c>
      <c r="AA94" t="s">
        <v>31</v>
      </c>
      <c r="AB94" t="s">
        <v>31</v>
      </c>
      <c r="AC94" t="s">
        <v>62</v>
      </c>
    </row>
    <row r="95" spans="1:29">
      <c r="A95" t="s">
        <v>304</v>
      </c>
      <c r="B95" s="2" t="str">
        <f>Hyperlink("https://www.diodes.com/assets/Datasheets/ZSR.pdf")</f>
        <v>https://www.diodes.com/assets/Datasheets/ZSR.pdf</v>
      </c>
      <c r="C95" t="str">
        <f>Hyperlink("https://www.diodes.com/part/view/ZSR1000","ZSR1000")</f>
        <v>ZSR1000</v>
      </c>
      <c r="D95" t="s">
        <v>305</v>
      </c>
      <c r="F95">
        <v>350</v>
      </c>
      <c r="G95" t="s">
        <v>31</v>
      </c>
      <c r="H95" t="s">
        <v>32</v>
      </c>
      <c r="I95" t="s">
        <v>251</v>
      </c>
      <c r="J95" t="s">
        <v>34</v>
      </c>
      <c r="K95">
        <v>0.2</v>
      </c>
      <c r="L95">
        <v>20</v>
      </c>
      <c r="P95">
        <v>10</v>
      </c>
      <c r="R95">
        <v>2.5</v>
      </c>
      <c r="T95">
        <v>1.7</v>
      </c>
      <c r="U95" t="s">
        <v>225</v>
      </c>
      <c r="V95" t="s">
        <v>293</v>
      </c>
      <c r="W95" t="s">
        <v>31</v>
      </c>
      <c r="X95">
        <v>1</v>
      </c>
      <c r="Y95" t="s">
        <v>31</v>
      </c>
      <c r="Z95" t="s">
        <v>31</v>
      </c>
      <c r="AA95" t="s">
        <v>31</v>
      </c>
      <c r="AB95" t="s">
        <v>31</v>
      </c>
      <c r="AC95" t="s">
        <v>279</v>
      </c>
    </row>
    <row r="96" spans="1:29">
      <c r="A96" t="s">
        <v>306</v>
      </c>
      <c r="B96" s="2" t="str">
        <f>Hyperlink("https://www.diodes.com/assets/Datasheets/ZSR.pdf")</f>
        <v>https://www.diodes.com/assets/Datasheets/ZSR.pdf</v>
      </c>
      <c r="C96" t="str">
        <f>Hyperlink("https://www.diodes.com/part/view/ZSR1200","ZSR1200")</f>
        <v>ZSR1200</v>
      </c>
      <c r="D96" t="s">
        <v>307</v>
      </c>
      <c r="F96">
        <v>350</v>
      </c>
      <c r="G96" t="s">
        <v>31</v>
      </c>
      <c r="H96" t="s">
        <v>32</v>
      </c>
      <c r="I96" t="s">
        <v>251</v>
      </c>
      <c r="J96" t="s">
        <v>34</v>
      </c>
      <c r="K96">
        <v>0.2</v>
      </c>
      <c r="L96">
        <v>20</v>
      </c>
      <c r="P96">
        <v>12</v>
      </c>
      <c r="R96">
        <v>2.5</v>
      </c>
      <c r="T96">
        <v>1.7</v>
      </c>
      <c r="U96" t="s">
        <v>225</v>
      </c>
      <c r="V96" t="s">
        <v>293</v>
      </c>
      <c r="W96" t="s">
        <v>31</v>
      </c>
      <c r="X96">
        <v>1</v>
      </c>
      <c r="Y96" t="s">
        <v>31</v>
      </c>
      <c r="Z96" t="s">
        <v>31</v>
      </c>
      <c r="AA96" t="s">
        <v>31</v>
      </c>
      <c r="AB96" t="s">
        <v>31</v>
      </c>
      <c r="AC96" t="s">
        <v>279</v>
      </c>
    </row>
    <row r="97" spans="1:29">
      <c r="A97" t="s">
        <v>308</v>
      </c>
      <c r="B97" s="2" t="str">
        <f>Hyperlink("https://www.diodes.com/assets/Datasheets/ZSR.pdf")</f>
        <v>https://www.diodes.com/assets/Datasheets/ZSR.pdf</v>
      </c>
      <c r="C97" t="str">
        <f>Hyperlink("https://www.diodes.com/part/view/ZSR300","ZSR300")</f>
        <v>ZSR300</v>
      </c>
      <c r="D97" t="s">
        <v>309</v>
      </c>
      <c r="F97">
        <v>350</v>
      </c>
      <c r="G97" t="s">
        <v>31</v>
      </c>
      <c r="H97" t="s">
        <v>32</v>
      </c>
      <c r="I97" t="s">
        <v>251</v>
      </c>
      <c r="J97" t="s">
        <v>34</v>
      </c>
      <c r="K97">
        <v>0.2</v>
      </c>
      <c r="L97">
        <v>20</v>
      </c>
      <c r="P97">
        <v>3</v>
      </c>
      <c r="R97">
        <v>2.5</v>
      </c>
      <c r="T97">
        <v>1.7</v>
      </c>
      <c r="U97" t="s">
        <v>225</v>
      </c>
      <c r="V97" t="s">
        <v>293</v>
      </c>
      <c r="W97" t="s">
        <v>31</v>
      </c>
      <c r="X97">
        <v>1</v>
      </c>
      <c r="Y97" t="s">
        <v>31</v>
      </c>
      <c r="Z97" t="s">
        <v>31</v>
      </c>
      <c r="AA97" t="s">
        <v>31</v>
      </c>
      <c r="AB97" t="s">
        <v>31</v>
      </c>
      <c r="AC97" t="s">
        <v>279</v>
      </c>
    </row>
    <row r="98" spans="1:29">
      <c r="A98" t="s">
        <v>310</v>
      </c>
      <c r="B98" s="2" t="str">
        <f>Hyperlink("https://www.diodes.com/assets/Datasheets/ZSR.pdf")</f>
        <v>https://www.diodes.com/assets/Datasheets/ZSR.pdf</v>
      </c>
      <c r="C98" t="str">
        <f>Hyperlink("https://www.diodes.com/part/view/ZSR330","ZSR330")</f>
        <v>ZSR330</v>
      </c>
      <c r="D98" t="s">
        <v>311</v>
      </c>
      <c r="F98">
        <v>350</v>
      </c>
      <c r="G98" t="s">
        <v>31</v>
      </c>
      <c r="H98" t="s">
        <v>32</v>
      </c>
      <c r="I98" t="s">
        <v>251</v>
      </c>
      <c r="J98" t="s">
        <v>34</v>
      </c>
      <c r="K98">
        <v>0.2</v>
      </c>
      <c r="L98">
        <v>20</v>
      </c>
      <c r="P98">
        <v>3.3</v>
      </c>
      <c r="R98">
        <v>2.5</v>
      </c>
      <c r="T98">
        <v>1.44</v>
      </c>
      <c r="U98" t="s">
        <v>225</v>
      </c>
      <c r="V98" t="s">
        <v>293</v>
      </c>
      <c r="W98" t="s">
        <v>31</v>
      </c>
      <c r="X98">
        <v>1</v>
      </c>
      <c r="Y98" t="s">
        <v>31</v>
      </c>
      <c r="Z98" t="s">
        <v>31</v>
      </c>
      <c r="AA98" t="s">
        <v>31</v>
      </c>
      <c r="AB98" t="s">
        <v>31</v>
      </c>
      <c r="AC98" t="s">
        <v>279</v>
      </c>
    </row>
    <row r="99" spans="1:29">
      <c r="A99" t="s">
        <v>312</v>
      </c>
      <c r="B99" s="2" t="str">
        <f>Hyperlink("https://www.diodes.com/assets/Datasheets/ZSR.pdf")</f>
        <v>https://www.diodes.com/assets/Datasheets/ZSR.pdf</v>
      </c>
      <c r="C99" t="str">
        <f>Hyperlink("https://www.diodes.com/part/view/ZSR500","ZSR500")</f>
        <v>ZSR500</v>
      </c>
      <c r="D99" t="s">
        <v>313</v>
      </c>
      <c r="F99">
        <v>350</v>
      </c>
      <c r="G99" t="s">
        <v>31</v>
      </c>
      <c r="H99" t="s">
        <v>32</v>
      </c>
      <c r="I99" t="s">
        <v>251</v>
      </c>
      <c r="J99" t="s">
        <v>34</v>
      </c>
      <c r="K99">
        <v>0.2</v>
      </c>
      <c r="L99">
        <v>20</v>
      </c>
      <c r="P99">
        <v>5</v>
      </c>
      <c r="R99">
        <v>2.5</v>
      </c>
      <c r="T99">
        <v>1.2</v>
      </c>
      <c r="U99" t="s">
        <v>225</v>
      </c>
      <c r="V99" t="s">
        <v>293</v>
      </c>
      <c r="W99" t="s">
        <v>31</v>
      </c>
      <c r="X99">
        <v>1</v>
      </c>
      <c r="Y99" t="s">
        <v>31</v>
      </c>
      <c r="Z99" t="s">
        <v>31</v>
      </c>
      <c r="AA99" t="s">
        <v>31</v>
      </c>
      <c r="AB99" t="s">
        <v>31</v>
      </c>
      <c r="AC99" t="s">
        <v>279</v>
      </c>
    </row>
    <row r="100" spans="1:29">
      <c r="A100" t="s">
        <v>314</v>
      </c>
      <c r="B100" s="2" t="str">
        <f>Hyperlink("https://www.diodes.com/assets/Datasheets/ZSR.pdf")</f>
        <v>https://www.diodes.com/assets/Datasheets/ZSR.pdf</v>
      </c>
      <c r="C100" t="str">
        <f>Hyperlink("https://www.diodes.com/part/view/ZSR800","ZSR800")</f>
        <v>ZSR800</v>
      </c>
      <c r="D100" t="s">
        <v>315</v>
      </c>
      <c r="F100">
        <v>350</v>
      </c>
      <c r="G100" t="s">
        <v>31</v>
      </c>
      <c r="H100" t="s">
        <v>32</v>
      </c>
      <c r="I100" t="s">
        <v>251</v>
      </c>
      <c r="J100" t="s">
        <v>34</v>
      </c>
      <c r="K100">
        <v>0.2</v>
      </c>
      <c r="L100">
        <v>20</v>
      </c>
      <c r="P100">
        <v>8</v>
      </c>
      <c r="R100">
        <v>2.5</v>
      </c>
      <c r="T100">
        <v>1.7</v>
      </c>
      <c r="U100" t="s">
        <v>225</v>
      </c>
      <c r="V100" t="s">
        <v>293</v>
      </c>
      <c r="W100" t="s">
        <v>31</v>
      </c>
      <c r="X100">
        <v>1</v>
      </c>
      <c r="Y100" t="s">
        <v>31</v>
      </c>
      <c r="Z100" t="s">
        <v>31</v>
      </c>
      <c r="AA100" t="s">
        <v>31</v>
      </c>
      <c r="AB100" t="s">
        <v>31</v>
      </c>
      <c r="AC100" t="s">
        <v>279</v>
      </c>
    </row>
    <row r="101" spans="1:29">
      <c r="A101" t="s">
        <v>316</v>
      </c>
      <c r="B101" s="2" t="str">
        <f>Hyperlink("https://www.diodes.com/assets/Datasheets/ZXTR1005K4.pdf")</f>
        <v>https://www.diodes.com/assets/Datasheets/ZXTR1005K4.pdf</v>
      </c>
      <c r="C101" t="str">
        <f>Hyperlink("https://www.diodes.com/part/view/ZXTR1005K4","ZXTR1005K4")</f>
        <v>ZXTR1005K4</v>
      </c>
      <c r="D101" t="s">
        <v>317</v>
      </c>
      <c r="F101">
        <v>300</v>
      </c>
      <c r="G101" t="s">
        <v>31</v>
      </c>
      <c r="H101" t="s">
        <v>32</v>
      </c>
      <c r="I101" t="s">
        <v>251</v>
      </c>
      <c r="J101" t="s">
        <v>34</v>
      </c>
      <c r="K101">
        <v>0.05</v>
      </c>
      <c r="L101">
        <v>100</v>
      </c>
      <c r="P101">
        <v>5</v>
      </c>
      <c r="T101">
        <v>5</v>
      </c>
      <c r="U101">
        <v>57</v>
      </c>
      <c r="V101" t="s">
        <v>140</v>
      </c>
      <c r="W101" t="s">
        <v>31</v>
      </c>
      <c r="X101">
        <v>1</v>
      </c>
      <c r="Y101" t="s">
        <v>31</v>
      </c>
      <c r="Z101" t="s">
        <v>31</v>
      </c>
      <c r="AA101" t="s">
        <v>31</v>
      </c>
      <c r="AB101" t="s">
        <v>31</v>
      </c>
      <c r="AC101" t="s">
        <v>318</v>
      </c>
    </row>
    <row r="102" spans="1:29">
      <c r="A102" t="s">
        <v>319</v>
      </c>
      <c r="B102" s="2" t="str">
        <f>Hyperlink("https://www.diodes.com/assets/Datasheets/ZXTR1005PD8.pdf")</f>
        <v>https://www.diodes.com/assets/Datasheets/ZXTR1005PD8.pdf</v>
      </c>
      <c r="C102" t="str">
        <f>Hyperlink("https://www.diodes.com/part/view/ZXTR1005PD8","ZXTR1005PD8")</f>
        <v>ZXTR1005PD8</v>
      </c>
      <c r="D102" t="s">
        <v>317</v>
      </c>
      <c r="F102">
        <v>270</v>
      </c>
      <c r="G102" t="s">
        <v>31</v>
      </c>
      <c r="H102" t="s">
        <v>32</v>
      </c>
      <c r="I102" t="s">
        <v>251</v>
      </c>
      <c r="J102" t="s">
        <v>34</v>
      </c>
      <c r="K102">
        <v>0.05</v>
      </c>
      <c r="L102">
        <v>100</v>
      </c>
      <c r="P102">
        <v>5</v>
      </c>
      <c r="T102">
        <v>5</v>
      </c>
      <c r="U102">
        <v>45</v>
      </c>
      <c r="V102" t="s">
        <v>140</v>
      </c>
      <c r="W102" t="s">
        <v>31</v>
      </c>
      <c r="X102">
        <v>1</v>
      </c>
      <c r="Y102" t="s">
        <v>31</v>
      </c>
      <c r="Z102" t="s">
        <v>31</v>
      </c>
      <c r="AA102" t="s">
        <v>31</v>
      </c>
      <c r="AB102" t="s">
        <v>31</v>
      </c>
      <c r="AC102" t="s">
        <v>320</v>
      </c>
    </row>
    <row r="103" spans="1:29">
      <c r="A103" t="s">
        <v>321</v>
      </c>
      <c r="B103" s="2" t="str">
        <f>Hyperlink("https://www.diodes.com/assets/Datasheets/ZXTR1135PD8.pdf")</f>
        <v>https://www.diodes.com/assets/Datasheets/ZXTR1135PD8.pdf</v>
      </c>
      <c r="C103" t="str">
        <f>Hyperlink("https://www.diodes.com/part/view/ZXTR1135PD8","ZXTR1135PD8")</f>
        <v>ZXTR1135PD8</v>
      </c>
      <c r="F103">
        <v>270</v>
      </c>
      <c r="G103" t="s">
        <v>31</v>
      </c>
      <c r="H103" t="s">
        <v>32</v>
      </c>
      <c r="I103" t="s">
        <v>251</v>
      </c>
      <c r="J103" t="s">
        <v>34</v>
      </c>
      <c r="K103">
        <v>0.03</v>
      </c>
      <c r="L103">
        <v>100</v>
      </c>
      <c r="P103">
        <v>5</v>
      </c>
      <c r="T103">
        <v>5</v>
      </c>
      <c r="U103">
        <v>45</v>
      </c>
      <c r="V103" t="s">
        <v>140</v>
      </c>
      <c r="W103" t="s">
        <v>31</v>
      </c>
      <c r="X103">
        <v>1</v>
      </c>
      <c r="Y103" t="s">
        <v>31</v>
      </c>
      <c r="Z103" t="s">
        <v>31</v>
      </c>
      <c r="AA103" t="s">
        <v>31</v>
      </c>
      <c r="AB103" t="s">
        <v>31</v>
      </c>
      <c r="AC103" t="s">
        <v>125</v>
      </c>
    </row>
    <row r="104" spans="1:29">
      <c r="A104" t="s">
        <v>322</v>
      </c>
      <c r="B104" s="2" t="str">
        <f>Hyperlink("https://www.diodes.com/assets/Datasheets/ZXTR2005K.pdf")</f>
        <v>https://www.diodes.com/assets/Datasheets/ZXTR2005K.pdf</v>
      </c>
      <c r="C104" t="str">
        <f>Hyperlink("https://www.diodes.com/part/view/ZXTR2005K","ZXTR2005K")</f>
        <v>ZXTR2005K</v>
      </c>
      <c r="D104" t="s">
        <v>323</v>
      </c>
      <c r="F104">
        <v>270</v>
      </c>
      <c r="G104" t="s">
        <v>45</v>
      </c>
      <c r="H104" t="s">
        <v>32</v>
      </c>
      <c r="I104" t="s">
        <v>251</v>
      </c>
      <c r="J104" t="s">
        <v>34</v>
      </c>
      <c r="K104">
        <v>0.03</v>
      </c>
      <c r="L104">
        <v>100</v>
      </c>
      <c r="P104">
        <v>5</v>
      </c>
      <c r="U104">
        <v>45</v>
      </c>
      <c r="V104" t="s">
        <v>140</v>
      </c>
      <c r="W104" t="s">
        <v>31</v>
      </c>
      <c r="X104">
        <v>1</v>
      </c>
      <c r="Y104" t="s">
        <v>31</v>
      </c>
      <c r="Z104" t="s">
        <v>31</v>
      </c>
      <c r="AA104" t="s">
        <v>31</v>
      </c>
      <c r="AB104" t="s">
        <v>31</v>
      </c>
      <c r="AC104" t="s">
        <v>125</v>
      </c>
    </row>
    <row r="105" spans="1:29">
      <c r="A105" t="s">
        <v>324</v>
      </c>
      <c r="B105" s="2" t="str">
        <f>Hyperlink("https://www.diodes.com/assets/Datasheets/ZXTR2005P5.pdf")</f>
        <v>https://www.diodes.com/assets/Datasheets/ZXTR2005P5.pdf</v>
      </c>
      <c r="C105" t="str">
        <f>Hyperlink("https://www.diodes.com/part/view/ZXTR2005P5","ZXTR2005P5")</f>
        <v>ZXTR2005P5</v>
      </c>
      <c r="D105" t="s">
        <v>323</v>
      </c>
      <c r="F105">
        <v>270</v>
      </c>
      <c r="G105" t="s">
        <v>45</v>
      </c>
      <c r="H105" t="s">
        <v>32</v>
      </c>
      <c r="I105" t="s">
        <v>251</v>
      </c>
      <c r="J105" t="s">
        <v>34</v>
      </c>
      <c r="K105">
        <v>0.04</v>
      </c>
      <c r="L105">
        <v>100</v>
      </c>
      <c r="P105">
        <v>5</v>
      </c>
      <c r="T105">
        <v>4</v>
      </c>
      <c r="U105">
        <v>38</v>
      </c>
      <c r="V105" t="s">
        <v>140</v>
      </c>
      <c r="W105" t="s">
        <v>31</v>
      </c>
      <c r="X105">
        <v>1</v>
      </c>
      <c r="Y105" t="s">
        <v>31</v>
      </c>
      <c r="Z105" t="s">
        <v>31</v>
      </c>
      <c r="AA105" t="s">
        <v>31</v>
      </c>
      <c r="AB105" t="s">
        <v>31</v>
      </c>
      <c r="AC105" t="s">
        <v>325</v>
      </c>
    </row>
    <row r="106" spans="1:29">
      <c r="A106" t="s">
        <v>326</v>
      </c>
      <c r="B106" s="2" t="str">
        <f>Hyperlink("https://www.diodes.com/assets/Datasheets/ZXTR2005Z.pdf")</f>
        <v>https://www.diodes.com/assets/Datasheets/ZXTR2005Z.pdf</v>
      </c>
      <c r="C106" t="str">
        <f>Hyperlink("https://www.diodes.com/part/view/ZXTR2005Z","ZXTR2005Z")</f>
        <v>ZXTR2005Z</v>
      </c>
      <c r="D106" t="s">
        <v>323</v>
      </c>
      <c r="F106">
        <v>240</v>
      </c>
      <c r="G106" t="s">
        <v>45</v>
      </c>
      <c r="H106" t="s">
        <v>32</v>
      </c>
      <c r="I106" t="s">
        <v>251</v>
      </c>
      <c r="J106" t="s">
        <v>34</v>
      </c>
      <c r="K106">
        <v>0.05</v>
      </c>
      <c r="L106">
        <v>100</v>
      </c>
      <c r="P106">
        <v>5</v>
      </c>
      <c r="T106">
        <v>3</v>
      </c>
      <c r="U106">
        <v>45</v>
      </c>
      <c r="V106" t="s">
        <v>140</v>
      </c>
      <c r="W106" t="s">
        <v>31</v>
      </c>
      <c r="X106">
        <v>1</v>
      </c>
      <c r="Y106" t="s">
        <v>31</v>
      </c>
      <c r="Z106" t="s">
        <v>31</v>
      </c>
      <c r="AA106" t="s">
        <v>31</v>
      </c>
      <c r="AB106" t="s">
        <v>31</v>
      </c>
      <c r="AC106" t="s">
        <v>320</v>
      </c>
    </row>
    <row r="107" spans="1:29">
      <c r="A107" t="s">
        <v>327</v>
      </c>
      <c r="B107" s="2" t="str">
        <f>Hyperlink("https://www.diodes.com/assets/Datasheets/ZXTR2005ZQ.pdf")</f>
        <v>https://www.diodes.com/assets/Datasheets/ZXTR2005ZQ.pdf</v>
      </c>
      <c r="C107" t="str">
        <f>Hyperlink("https://www.diodes.com/part/view/ZXTR2005ZQ","ZXTR2005ZQ")</f>
        <v>ZXTR2005ZQ</v>
      </c>
      <c r="D107" t="s">
        <v>323</v>
      </c>
      <c r="F107">
        <v>240</v>
      </c>
      <c r="G107" t="s">
        <v>45</v>
      </c>
      <c r="H107" t="s">
        <v>138</v>
      </c>
      <c r="I107" t="s">
        <v>251</v>
      </c>
      <c r="J107" t="s">
        <v>34</v>
      </c>
      <c r="K107">
        <v>0.03</v>
      </c>
      <c r="L107">
        <v>100</v>
      </c>
      <c r="P107">
        <v>5</v>
      </c>
      <c r="U107">
        <v>45</v>
      </c>
      <c r="V107" t="s">
        <v>140</v>
      </c>
      <c r="W107" t="s">
        <v>31</v>
      </c>
      <c r="X107">
        <v>1</v>
      </c>
      <c r="Y107" t="s">
        <v>31</v>
      </c>
      <c r="Z107" t="s">
        <v>31</v>
      </c>
      <c r="AA107" t="s">
        <v>31</v>
      </c>
      <c r="AB107" t="s">
        <v>31</v>
      </c>
      <c r="AC107" t="s">
        <v>125</v>
      </c>
    </row>
    <row r="108" spans="1:29">
      <c r="A108" t="s">
        <v>328</v>
      </c>
      <c r="B108" s="2" t="str">
        <f>Hyperlink("https://www.diodes.com/assets/Datasheets/ZXTR2008K.pdf")</f>
        <v>https://www.diodes.com/assets/Datasheets/ZXTR2008K.pdf</v>
      </c>
      <c r="C108" t="str">
        <f>Hyperlink("https://www.diodes.com/part/view/ZXTR2008K","ZXTR2008K")</f>
        <v>ZXTR2008K</v>
      </c>
      <c r="D108" t="s">
        <v>329</v>
      </c>
      <c r="F108">
        <v>300</v>
      </c>
      <c r="G108" t="s">
        <v>45</v>
      </c>
      <c r="H108" t="s">
        <v>32</v>
      </c>
      <c r="I108" t="s">
        <v>251</v>
      </c>
      <c r="J108" t="s">
        <v>34</v>
      </c>
      <c r="K108">
        <v>0.05</v>
      </c>
      <c r="L108">
        <v>100</v>
      </c>
      <c r="M108">
        <v>10</v>
      </c>
      <c r="P108">
        <v>8.2</v>
      </c>
      <c r="R108">
        <v>2</v>
      </c>
      <c r="U108">
        <v>57</v>
      </c>
      <c r="W108" t="s">
        <v>31</v>
      </c>
      <c r="X108">
        <v>1</v>
      </c>
      <c r="Y108" t="s">
        <v>31</v>
      </c>
      <c r="Z108" t="s">
        <v>31</v>
      </c>
      <c r="AA108" t="s">
        <v>31</v>
      </c>
      <c r="AB108" t="s">
        <v>31</v>
      </c>
      <c r="AC108" t="s">
        <v>318</v>
      </c>
    </row>
    <row r="109" spans="1:29">
      <c r="A109" t="s">
        <v>330</v>
      </c>
      <c r="B109" s="2" t="str">
        <f>Hyperlink("https://www.diodes.com/assets/Datasheets/ZXTR2008P5.pdf")</f>
        <v>https://www.diodes.com/assets/Datasheets/ZXTR2008P5.pdf</v>
      </c>
      <c r="C109" t="str">
        <f>Hyperlink("https://www.diodes.com/part/view/ZXTR2008P5","ZXTR2008P5")</f>
        <v>ZXTR2008P5</v>
      </c>
      <c r="D109" t="s">
        <v>329</v>
      </c>
      <c r="F109">
        <v>270</v>
      </c>
      <c r="G109" t="s">
        <v>45</v>
      </c>
      <c r="H109" t="s">
        <v>32</v>
      </c>
      <c r="I109" t="s">
        <v>251</v>
      </c>
      <c r="J109" t="s">
        <v>34</v>
      </c>
      <c r="K109">
        <v>0.05</v>
      </c>
      <c r="L109">
        <v>100</v>
      </c>
      <c r="M109">
        <v>10</v>
      </c>
      <c r="P109">
        <v>8.2</v>
      </c>
      <c r="R109">
        <v>10</v>
      </c>
      <c r="U109">
        <v>45</v>
      </c>
      <c r="W109" t="s">
        <v>31</v>
      </c>
      <c r="X109">
        <v>1</v>
      </c>
      <c r="Y109" t="s">
        <v>31</v>
      </c>
      <c r="Z109" t="s">
        <v>31</v>
      </c>
      <c r="AA109" t="s">
        <v>31</v>
      </c>
      <c r="AB109" t="s">
        <v>31</v>
      </c>
      <c r="AC109" t="s">
        <v>320</v>
      </c>
    </row>
    <row r="110" spans="1:29">
      <c r="A110" t="s">
        <v>331</v>
      </c>
      <c r="B110" s="2" t="str">
        <f>Hyperlink("https://www.diodes.com/assets/Datasheets/ZXTR2008Z.pdf")</f>
        <v>https://www.diodes.com/assets/Datasheets/ZXTR2008Z.pdf</v>
      </c>
      <c r="C110" t="str">
        <f>Hyperlink("https://www.diodes.com/part/view/ZXTR2008Z","ZXTR2008Z")</f>
        <v>ZXTR2008Z</v>
      </c>
      <c r="D110" t="s">
        <v>329</v>
      </c>
      <c r="F110">
        <v>270</v>
      </c>
      <c r="G110" t="s">
        <v>45</v>
      </c>
      <c r="H110" t="s">
        <v>32</v>
      </c>
      <c r="I110" t="s">
        <v>251</v>
      </c>
      <c r="J110" t="s">
        <v>34</v>
      </c>
      <c r="K110">
        <v>0.03</v>
      </c>
      <c r="L110">
        <v>100</v>
      </c>
      <c r="M110">
        <v>10</v>
      </c>
      <c r="P110">
        <v>8.2</v>
      </c>
      <c r="R110">
        <v>10</v>
      </c>
      <c r="U110">
        <v>45</v>
      </c>
      <c r="W110" t="s">
        <v>31</v>
      </c>
      <c r="X110">
        <v>1</v>
      </c>
      <c r="Y110" t="s">
        <v>31</v>
      </c>
      <c r="Z110" t="s">
        <v>31</v>
      </c>
      <c r="AA110" t="s">
        <v>31</v>
      </c>
      <c r="AB110" t="s">
        <v>31</v>
      </c>
      <c r="AC110" t="s">
        <v>125</v>
      </c>
    </row>
    <row r="111" spans="1:29">
      <c r="A111" t="s">
        <v>332</v>
      </c>
      <c r="B111" s="2" t="str">
        <f>Hyperlink("https://www.diodes.com/assets/Datasheets/ZXTR2012FF.pdf")</f>
        <v>https://www.diodes.com/assets/Datasheets/ZXTR2012FF.pdf</v>
      </c>
      <c r="C111" t="str">
        <f>Hyperlink("https://www.diodes.com/part/view/ZXTR2012FF","ZXTR2012FF")</f>
        <v>ZXTR2012FF</v>
      </c>
      <c r="D111" t="s">
        <v>333</v>
      </c>
      <c r="F111">
        <v>270</v>
      </c>
      <c r="G111" t="s">
        <v>31</v>
      </c>
      <c r="H111" t="s">
        <v>32</v>
      </c>
      <c r="I111" t="s">
        <v>251</v>
      </c>
      <c r="J111" t="s">
        <v>34</v>
      </c>
      <c r="K111">
        <v>0.05</v>
      </c>
      <c r="L111">
        <v>100</v>
      </c>
      <c r="M111">
        <v>12</v>
      </c>
      <c r="P111">
        <v>12</v>
      </c>
      <c r="R111">
        <v>10</v>
      </c>
      <c r="U111">
        <v>38</v>
      </c>
      <c r="W111" t="s">
        <v>31</v>
      </c>
      <c r="X111">
        <v>1</v>
      </c>
      <c r="Y111" t="s">
        <v>31</v>
      </c>
      <c r="Z111" t="s">
        <v>31</v>
      </c>
      <c r="AA111" t="s">
        <v>31</v>
      </c>
      <c r="AB111" t="s">
        <v>31</v>
      </c>
      <c r="AC111" t="s">
        <v>320</v>
      </c>
    </row>
    <row r="112" spans="1:29">
      <c r="A112" t="s">
        <v>334</v>
      </c>
      <c r="B112" s="2" t="str">
        <f>Hyperlink("https://www.diodes.com/assets/Datasheets/ZXTR2012K.pdf")</f>
        <v>https://www.diodes.com/assets/Datasheets/ZXTR2012K.pdf</v>
      </c>
      <c r="C112" t="str">
        <f>Hyperlink("https://www.diodes.com/part/view/ZXTR2012K","ZXTR2012K")</f>
        <v>ZXTR2012K</v>
      </c>
      <c r="D112" t="s">
        <v>335</v>
      </c>
      <c r="F112">
        <v>270</v>
      </c>
      <c r="G112" t="s">
        <v>45</v>
      </c>
      <c r="H112" t="s">
        <v>32</v>
      </c>
      <c r="I112" t="s">
        <v>251</v>
      </c>
      <c r="J112" t="s">
        <v>34</v>
      </c>
      <c r="K112">
        <v>0.04</v>
      </c>
      <c r="L112">
        <v>100</v>
      </c>
      <c r="M112">
        <v>15</v>
      </c>
      <c r="P112">
        <v>12</v>
      </c>
      <c r="R112">
        <v>10</v>
      </c>
      <c r="U112">
        <v>38</v>
      </c>
      <c r="W112" t="s">
        <v>31</v>
      </c>
      <c r="X112">
        <v>1</v>
      </c>
      <c r="Y112" t="s">
        <v>31</v>
      </c>
      <c r="Z112" t="s">
        <v>31</v>
      </c>
      <c r="AA112" t="s">
        <v>31</v>
      </c>
      <c r="AB112" t="s">
        <v>31</v>
      </c>
      <c r="AC112" t="s">
        <v>325</v>
      </c>
    </row>
    <row r="113" spans="1:29">
      <c r="A113" t="s">
        <v>336</v>
      </c>
      <c r="B113" s="2" t="str">
        <f>Hyperlink("https://www.diodes.com/assets/Datasheets/ZXTR2012P5.pdf")</f>
        <v>https://www.diodes.com/assets/Datasheets/ZXTR2012P5.pdf</v>
      </c>
      <c r="C113" t="str">
        <f>Hyperlink("https://www.diodes.com/part/view/ZXTR2012P5","ZXTR2012P5")</f>
        <v>ZXTR2012P5</v>
      </c>
      <c r="D113" t="s">
        <v>335</v>
      </c>
      <c r="F113">
        <v>240</v>
      </c>
      <c r="G113" t="s">
        <v>45</v>
      </c>
      <c r="H113" t="s">
        <v>32</v>
      </c>
      <c r="I113" t="s">
        <v>251</v>
      </c>
      <c r="J113" t="s">
        <v>34</v>
      </c>
      <c r="K113">
        <v>0.03</v>
      </c>
      <c r="L113">
        <v>100</v>
      </c>
      <c r="M113">
        <v>15</v>
      </c>
      <c r="P113">
        <v>12</v>
      </c>
      <c r="R113">
        <v>10</v>
      </c>
      <c r="U113">
        <v>45</v>
      </c>
      <c r="W113" t="s">
        <v>31</v>
      </c>
      <c r="X113">
        <v>1</v>
      </c>
      <c r="Y113" t="s">
        <v>31</v>
      </c>
      <c r="Z113" t="s">
        <v>31</v>
      </c>
      <c r="AA113" t="s">
        <v>31</v>
      </c>
      <c r="AB113" t="s">
        <v>31</v>
      </c>
      <c r="AC113" t="s">
        <v>337</v>
      </c>
    </row>
    <row r="114" spans="1:29">
      <c r="A114" t="s">
        <v>338</v>
      </c>
      <c r="B114" s="2" t="str">
        <f>Hyperlink("https://www.diodes.com/assets/Datasheets/ZXTR2012Z.pdf")</f>
        <v>https://www.diodes.com/assets/Datasheets/ZXTR2012Z.pdf</v>
      </c>
      <c r="C114" t="str">
        <f>Hyperlink("https://www.diodes.com/part/view/ZXTR2012Z","ZXTR2012Z")</f>
        <v>ZXTR2012Z</v>
      </c>
      <c r="D114" t="s">
        <v>335</v>
      </c>
      <c r="F114">
        <v>240</v>
      </c>
      <c r="G114" t="s">
        <v>45</v>
      </c>
      <c r="H114" t="s">
        <v>32</v>
      </c>
      <c r="I114" t="s">
        <v>251</v>
      </c>
      <c r="J114" t="s">
        <v>34</v>
      </c>
      <c r="K114">
        <v>0.04</v>
      </c>
      <c r="L114">
        <v>100</v>
      </c>
      <c r="M114">
        <v>15</v>
      </c>
      <c r="P114">
        <v>12</v>
      </c>
      <c r="R114">
        <v>10</v>
      </c>
      <c r="U114">
        <v>45</v>
      </c>
      <c r="W114" t="s">
        <v>31</v>
      </c>
      <c r="X114">
        <v>1</v>
      </c>
      <c r="Y114" t="s">
        <v>31</v>
      </c>
      <c r="Z114" t="s">
        <v>31</v>
      </c>
      <c r="AA114" t="s">
        <v>31</v>
      </c>
      <c r="AB114" t="s">
        <v>31</v>
      </c>
      <c r="AC114" t="s">
        <v>325</v>
      </c>
    </row>
    <row r="115" spans="1:29">
      <c r="A115" t="s">
        <v>339</v>
      </c>
      <c r="B115" s="2" t="str">
        <f>Hyperlink("https://www.diodes.com/assets/Datasheets/ZXTR2105F.pdf")</f>
        <v>https://www.diodes.com/assets/Datasheets/ZXTR2105F.pdf</v>
      </c>
      <c r="C115" t="str">
        <f>Hyperlink("https://www.diodes.com/part/view/ZXTR2105F","ZXTR2105F")</f>
        <v>ZXTR2105F</v>
      </c>
      <c r="D115" t="s">
        <v>340</v>
      </c>
      <c r="F115">
        <v>450</v>
      </c>
      <c r="G115" t="s">
        <v>45</v>
      </c>
      <c r="H115" t="s">
        <v>32</v>
      </c>
      <c r="I115" t="s">
        <v>251</v>
      </c>
      <c r="J115" t="s">
        <v>34</v>
      </c>
      <c r="K115">
        <v>0.03</v>
      </c>
      <c r="L115">
        <v>60</v>
      </c>
      <c r="M115">
        <v>7</v>
      </c>
      <c r="P115">
        <v>5</v>
      </c>
      <c r="R115">
        <v>5</v>
      </c>
      <c r="U115">
        <v>46</v>
      </c>
      <c r="W115" t="s">
        <v>31</v>
      </c>
      <c r="X115">
        <v>1</v>
      </c>
      <c r="Y115" t="s">
        <v>31</v>
      </c>
      <c r="Z115" t="s">
        <v>31</v>
      </c>
      <c r="AA115" t="s">
        <v>31</v>
      </c>
      <c r="AB115" t="s">
        <v>31</v>
      </c>
      <c r="AC115" t="s">
        <v>62</v>
      </c>
    </row>
    <row r="116" spans="1:29">
      <c r="A116" t="s">
        <v>341</v>
      </c>
      <c r="B116" s="2" t="str">
        <f>Hyperlink("https://www.diodes.com/assets/Datasheets/ZXTR2105FF.pdf")</f>
        <v>https://www.diodes.com/assets/Datasheets/ZXTR2105FF.pdf</v>
      </c>
      <c r="C116" t="str">
        <f>Hyperlink("https://www.diodes.com/part/view/ZXTR2105FF","ZXTR2105FF")</f>
        <v>ZXTR2105FF</v>
      </c>
      <c r="D116" t="s">
        <v>340</v>
      </c>
      <c r="F116">
        <v>450</v>
      </c>
      <c r="G116" t="s">
        <v>31</v>
      </c>
      <c r="H116" t="s">
        <v>32</v>
      </c>
      <c r="I116" t="s">
        <v>251</v>
      </c>
      <c r="J116" t="s">
        <v>34</v>
      </c>
      <c r="K116">
        <v>0.03</v>
      </c>
      <c r="L116">
        <v>60</v>
      </c>
      <c r="M116">
        <v>7</v>
      </c>
      <c r="P116">
        <v>5</v>
      </c>
      <c r="R116">
        <v>5</v>
      </c>
      <c r="U116">
        <v>46</v>
      </c>
      <c r="W116" t="s">
        <v>31</v>
      </c>
      <c r="X116">
        <v>1</v>
      </c>
      <c r="Y116" t="s">
        <v>31</v>
      </c>
      <c r="Z116" t="s">
        <v>31</v>
      </c>
      <c r="AA116" t="s">
        <v>31</v>
      </c>
      <c r="AB116" t="s">
        <v>31</v>
      </c>
      <c r="AC116" t="s">
        <v>337</v>
      </c>
    </row>
    <row r="117" spans="1:29">
      <c r="A117" t="s">
        <v>342</v>
      </c>
      <c r="B117" s="2" t="str">
        <f>Hyperlink("https://www.diodes.com/assets/Datasheets/ZXTR2105FFQ.pdf")</f>
        <v>https://www.diodes.com/assets/Datasheets/ZXTR2105FFQ.pdf</v>
      </c>
      <c r="C117" t="str">
        <f>Hyperlink("https://www.diodes.com/part/view/ZXTR2105FFQ","ZXTR2105FFQ")</f>
        <v>ZXTR2105FFQ</v>
      </c>
      <c r="D117" t="s">
        <v>343</v>
      </c>
      <c r="F117">
        <v>450</v>
      </c>
      <c r="G117" t="s">
        <v>45</v>
      </c>
      <c r="H117" t="s">
        <v>138</v>
      </c>
      <c r="I117" t="s">
        <v>251</v>
      </c>
      <c r="J117" t="s">
        <v>34</v>
      </c>
      <c r="K117">
        <v>0.03</v>
      </c>
      <c r="L117">
        <v>60</v>
      </c>
      <c r="M117">
        <v>7</v>
      </c>
      <c r="P117">
        <v>5</v>
      </c>
      <c r="R117">
        <v>5</v>
      </c>
      <c r="U117">
        <v>46</v>
      </c>
      <c r="W117" t="s">
        <v>31</v>
      </c>
      <c r="X117">
        <v>1</v>
      </c>
      <c r="Y117" t="s">
        <v>31</v>
      </c>
      <c r="Z117" t="s">
        <v>31</v>
      </c>
      <c r="AA117" t="s">
        <v>31</v>
      </c>
      <c r="AB117" t="s">
        <v>31</v>
      </c>
      <c r="AC117" t="s">
        <v>337</v>
      </c>
    </row>
    <row r="118" spans="1:29">
      <c r="A118" t="s">
        <v>344</v>
      </c>
      <c r="B118" s="2" t="str">
        <f>Hyperlink("https://www.diodes.com/assets/Datasheets/ZXTR2105FQ.pdf")</f>
        <v>https://www.diodes.com/assets/Datasheets/ZXTR2105FQ.pdf</v>
      </c>
      <c r="C118" t="str">
        <f>Hyperlink("https://www.diodes.com/part/view/ZXTR2105FQ","ZXTR2105FQ")</f>
        <v>ZXTR2105FQ</v>
      </c>
      <c r="D118" t="s">
        <v>343</v>
      </c>
      <c r="F118">
        <v>450</v>
      </c>
      <c r="G118" t="s">
        <v>45</v>
      </c>
      <c r="H118" t="s">
        <v>138</v>
      </c>
      <c r="I118" t="s">
        <v>251</v>
      </c>
      <c r="J118" t="s">
        <v>34</v>
      </c>
      <c r="K118">
        <v>0.03</v>
      </c>
      <c r="L118">
        <v>60</v>
      </c>
      <c r="M118">
        <v>7</v>
      </c>
      <c r="P118">
        <v>5</v>
      </c>
      <c r="R118">
        <v>5</v>
      </c>
      <c r="U118">
        <v>46</v>
      </c>
      <c r="W118" t="s">
        <v>31</v>
      </c>
      <c r="X118">
        <v>1</v>
      </c>
      <c r="Y118" t="s">
        <v>31</v>
      </c>
      <c r="Z118" t="s">
        <v>31</v>
      </c>
      <c r="AA118" t="s">
        <v>31</v>
      </c>
      <c r="AB118" t="s">
        <v>31</v>
      </c>
      <c r="AC118" t="s">
        <v>62</v>
      </c>
    </row>
    <row r="119" spans="1:29">
      <c r="A119" t="s">
        <v>345</v>
      </c>
      <c r="B119" s="2" t="str">
        <f>Hyperlink("https://www.diodes.com/assets/Datasheets/ZXTR2108F.pdf")</f>
        <v>https://www.diodes.com/assets/Datasheets/ZXTR2108F.pdf</v>
      </c>
      <c r="C119" t="str">
        <f>Hyperlink("https://www.diodes.com/part/view/ZXTR2108F","ZXTR2108F")</f>
        <v>ZXTR2108F</v>
      </c>
      <c r="D119" t="s">
        <v>346</v>
      </c>
      <c r="F119">
        <v>500</v>
      </c>
      <c r="G119" t="s">
        <v>45</v>
      </c>
      <c r="H119" t="s">
        <v>32</v>
      </c>
      <c r="I119" t="s">
        <v>251</v>
      </c>
      <c r="J119" t="s">
        <v>34</v>
      </c>
      <c r="K119">
        <v>0.015</v>
      </c>
      <c r="L119">
        <v>60</v>
      </c>
      <c r="M119">
        <v>10</v>
      </c>
      <c r="P119">
        <v>8</v>
      </c>
      <c r="R119">
        <v>10</v>
      </c>
      <c r="U119">
        <v>46</v>
      </c>
      <c r="W119" t="s">
        <v>31</v>
      </c>
      <c r="X119">
        <v>1</v>
      </c>
      <c r="Y119" t="s">
        <v>31</v>
      </c>
      <c r="Z119" t="s">
        <v>31</v>
      </c>
      <c r="AA119" t="s">
        <v>31</v>
      </c>
      <c r="AB119" t="s">
        <v>31</v>
      </c>
      <c r="AC119" t="s">
        <v>62</v>
      </c>
    </row>
    <row r="120" spans="1:29">
      <c r="A120" t="s">
        <v>347</v>
      </c>
      <c r="B120" s="2" t="str">
        <f>Hyperlink("https://www.diodes.com/assets/Datasheets/ZXTR2108FQ.pdf")</f>
        <v>https://www.diodes.com/assets/Datasheets/ZXTR2108FQ.pdf</v>
      </c>
      <c r="C120" t="str">
        <f>Hyperlink("https://www.diodes.com/part/view/ZXTR2108FQ","ZXTR2108FQ")</f>
        <v>ZXTR2108FQ</v>
      </c>
      <c r="D120" t="s">
        <v>348</v>
      </c>
      <c r="F120">
        <v>500</v>
      </c>
      <c r="G120" t="s">
        <v>45</v>
      </c>
      <c r="H120" t="s">
        <v>138</v>
      </c>
      <c r="I120" t="s">
        <v>251</v>
      </c>
      <c r="J120" t="s">
        <v>34</v>
      </c>
      <c r="K120">
        <v>0.015</v>
      </c>
      <c r="L120">
        <v>60</v>
      </c>
      <c r="M120">
        <v>10</v>
      </c>
      <c r="P120">
        <v>8</v>
      </c>
      <c r="R120">
        <v>10</v>
      </c>
      <c r="U120">
        <v>46</v>
      </c>
      <c r="W120" t="s">
        <v>31</v>
      </c>
      <c r="X120">
        <v>1</v>
      </c>
      <c r="Y120" t="s">
        <v>31</v>
      </c>
      <c r="Z120" t="s">
        <v>31</v>
      </c>
      <c r="AA120" t="s">
        <v>31</v>
      </c>
      <c r="AB120" t="s">
        <v>31</v>
      </c>
      <c r="AC120" t="s">
        <v>62</v>
      </c>
    </row>
    <row r="121" spans="1:29">
      <c r="A121" t="s">
        <v>349</v>
      </c>
      <c r="B121" s="2" t="str">
        <f>Hyperlink("https://www.diodes.com/assets/Datasheets/ZXTR2112F.pdf")</f>
        <v>https://www.diodes.com/assets/Datasheets/ZXTR2112F.pdf</v>
      </c>
      <c r="C121" t="str">
        <f>Hyperlink("https://www.diodes.com/part/view/ZXTR2112F","ZXTR2112F")</f>
        <v>ZXTR2112F</v>
      </c>
      <c r="D121" t="s">
        <v>350</v>
      </c>
      <c r="F121">
        <v>500</v>
      </c>
      <c r="G121" t="s">
        <v>45</v>
      </c>
      <c r="H121" t="s">
        <v>32</v>
      </c>
      <c r="I121" t="s">
        <v>251</v>
      </c>
      <c r="J121" t="s">
        <v>34</v>
      </c>
      <c r="K121">
        <v>0.015</v>
      </c>
      <c r="L121">
        <v>60</v>
      </c>
      <c r="M121">
        <v>15</v>
      </c>
      <c r="P121">
        <v>12</v>
      </c>
      <c r="R121">
        <v>10</v>
      </c>
      <c r="U121">
        <v>50</v>
      </c>
      <c r="W121" t="s">
        <v>31</v>
      </c>
      <c r="X121">
        <v>1</v>
      </c>
      <c r="Y121" t="s">
        <v>31</v>
      </c>
      <c r="Z121" t="s">
        <v>31</v>
      </c>
      <c r="AA121" t="s">
        <v>31</v>
      </c>
      <c r="AB121" t="s">
        <v>31</v>
      </c>
      <c r="AC121" t="s">
        <v>62</v>
      </c>
    </row>
    <row r="122" spans="1:29">
      <c r="A122" t="s">
        <v>351</v>
      </c>
      <c r="B122" s="2" t="str">
        <f>Hyperlink("https://www.diodes.com/assets/Datasheets/ZXTR2112FQ.pdf")</f>
        <v>https://www.diodes.com/assets/Datasheets/ZXTR2112FQ.pdf</v>
      </c>
      <c r="C122" t="str">
        <f>Hyperlink("https://www.diodes.com/part/view/ZXTR2112FQ","ZXTR2112FQ")</f>
        <v>ZXTR2112FQ</v>
      </c>
      <c r="D122" t="s">
        <v>352</v>
      </c>
      <c r="F122">
        <v>500</v>
      </c>
      <c r="G122" t="s">
        <v>45</v>
      </c>
      <c r="H122" t="s">
        <v>138</v>
      </c>
      <c r="I122" t="s">
        <v>251</v>
      </c>
      <c r="J122" t="s">
        <v>34</v>
      </c>
      <c r="K122">
        <v>0.015</v>
      </c>
      <c r="L122">
        <v>60</v>
      </c>
      <c r="M122">
        <v>15</v>
      </c>
      <c r="P122">
        <v>12</v>
      </c>
      <c r="R122">
        <v>10</v>
      </c>
      <c r="U122">
        <v>50</v>
      </c>
      <c r="W122" t="s">
        <v>31</v>
      </c>
      <c r="X122">
        <v>1</v>
      </c>
      <c r="Y122" t="s">
        <v>31</v>
      </c>
      <c r="Z122" t="s">
        <v>31</v>
      </c>
      <c r="AA122" t="s">
        <v>31</v>
      </c>
      <c r="AB122" t="s">
        <v>31</v>
      </c>
      <c r="AC122" t="s">
        <v>62</v>
      </c>
    </row>
  </sheetData>
  <autoFilter ref="A1:AC122"/>
  <hyperlinks>
    <hyperlink ref="B2" r:id="rId_hyperlink_1" tooltip="https://www.diodes.com/assets/Datasheets/AP130.pdf" display="https://www.diodes.com/assets/Datasheets/AP130.pdf"/>
    <hyperlink ref="C2" r:id="rId_hyperlink_2" tooltip="AP130" display="AP130"/>
    <hyperlink ref="B3" r:id="rId_hyperlink_3" tooltip="https://www.diodes.com/assets/Datasheets/products_inactive_data/AP139.pdf" display="https://www.diodes.com/assets/Datasheets/products_inactive_data/AP139.pdf"/>
    <hyperlink ref="C3" r:id="rId_hyperlink_4" tooltip="AP139" display="AP139"/>
    <hyperlink ref="B4" r:id="rId_hyperlink_5" tooltip="https://www.diodes.com/assets/Datasheets/AP2112.pdf" display="https://www.diodes.com/assets/Datasheets/AP2112.pdf"/>
    <hyperlink ref="C4" r:id="rId_hyperlink_6" tooltip="AP2112" display="AP2112"/>
    <hyperlink ref="B5" r:id="rId_hyperlink_7" tooltip="https://www.diodes.com/assets/Datasheets/AP2114.pdf" display="https://www.diodes.com/assets/Datasheets/AP2114.pdf"/>
    <hyperlink ref="C5" r:id="rId_hyperlink_8" tooltip="AP2114" display="AP2114"/>
    <hyperlink ref="B6" r:id="rId_hyperlink_9" tooltip="https://www.diodes.com/assets/Datasheets/AP2115.pdf" display="https://www.diodes.com/assets/Datasheets/AP2115.pdf"/>
    <hyperlink ref="C6" r:id="rId_hyperlink_10" tooltip="AP2115" display="AP2115"/>
    <hyperlink ref="B7" r:id="rId_hyperlink_11" tooltip="https://www.diodes.com/assets/Datasheets/AP2125.pdf" display="https://www.diodes.com/assets/Datasheets/AP2125.pdf"/>
    <hyperlink ref="C7" r:id="rId_hyperlink_12" tooltip="AP2125" display="AP2125"/>
    <hyperlink ref="B8" r:id="rId_hyperlink_13" tooltip="https://www.diodes.com/assets/Datasheets/AP2126.pdf" display="https://www.diodes.com/assets/Datasheets/AP2126.pdf"/>
    <hyperlink ref="C8" r:id="rId_hyperlink_14" tooltip="AP2126" display="AP2126"/>
    <hyperlink ref="B9" r:id="rId_hyperlink_15" tooltip="https://www.diodes.com/assets/Datasheets/AP2127.pdf" display="https://www.diodes.com/assets/Datasheets/AP2127.pdf"/>
    <hyperlink ref="C9" r:id="rId_hyperlink_16" tooltip="AP2127" display="AP2127"/>
    <hyperlink ref="B10" r:id="rId_hyperlink_17" tooltip="https://www.diodes.com/assets/Datasheets/AP2128.pdf" display="https://www.diodes.com/assets/Datasheets/AP2128.pdf"/>
    <hyperlink ref="C10" r:id="rId_hyperlink_18" tooltip="AP2128" display="AP2128"/>
    <hyperlink ref="B11" r:id="rId_hyperlink_19" tooltip="https://www.diodes.com/assets/Datasheets/AP2129.pdf" display="https://www.diodes.com/assets/Datasheets/AP2129.pdf"/>
    <hyperlink ref="C11" r:id="rId_hyperlink_20" tooltip="AP2129" display="AP2129"/>
    <hyperlink ref="B12" r:id="rId_hyperlink_21" tooltip="https://www.diodes.com/assets/Datasheets/AP2132.pdf" display="https://www.diodes.com/assets/Datasheets/AP2132.pdf"/>
    <hyperlink ref="C12" r:id="rId_hyperlink_22" tooltip="AP2132" display="AP2132"/>
    <hyperlink ref="B13" r:id="rId_hyperlink_23" tooltip="https://www.diodes.com/assets/Datasheets/AP2132A.pdf" display="https://www.diodes.com/assets/Datasheets/AP2132A.pdf"/>
    <hyperlink ref="C13" r:id="rId_hyperlink_24" tooltip="AP2132A" display="AP2132A"/>
    <hyperlink ref="B14" r:id="rId_hyperlink_25" tooltip="https://www.diodes.com/assets/Datasheets/AP2132B.pdf" display="https://www.diodes.com/assets/Datasheets/AP2132B.pdf"/>
    <hyperlink ref="C14" r:id="rId_hyperlink_26" tooltip="AP2132B" display="AP2132B"/>
    <hyperlink ref="B15" r:id="rId_hyperlink_27" tooltip="https://www.diodes.com/assets/Datasheets/AP2138-9.pdf" display="https://www.diodes.com/assets/Datasheets/AP2138-9.pdf"/>
    <hyperlink ref="C15" r:id="rId_hyperlink_28" tooltip="AP2138" display="AP2138"/>
    <hyperlink ref="B16" r:id="rId_hyperlink_29" tooltip="https://www.diodes.com/assets/Datasheets/AP2138-9.pdf" display="https://www.diodes.com/assets/Datasheets/AP2138-9.pdf"/>
    <hyperlink ref="C16" r:id="rId_hyperlink_30" tooltip="AP2139" display="AP2139"/>
    <hyperlink ref="B17" r:id="rId_hyperlink_31" tooltip="https://www.diodes.com/assets/Datasheets/AP2202.pdf" display="https://www.diodes.com/assets/Datasheets/AP2202.pdf"/>
    <hyperlink ref="C17" r:id="rId_hyperlink_32" tooltip="AP2202" display="AP2202"/>
    <hyperlink ref="B18" r:id="rId_hyperlink_33" tooltip="https://www.diodes.com/assets/Datasheets/AP2205.pdf" display="https://www.diodes.com/assets/Datasheets/AP2205.pdf"/>
    <hyperlink ref="C18" r:id="rId_hyperlink_34" tooltip="AP2205" display="AP2205"/>
    <hyperlink ref="B19" r:id="rId_hyperlink_35" tooltip="https://www.diodes.com/assets/Datasheets/AP2210.pdf" display="https://www.diodes.com/assets/Datasheets/AP2210.pdf"/>
    <hyperlink ref="C19" r:id="rId_hyperlink_36" tooltip="AP2210" display="AP2210"/>
    <hyperlink ref="B20" r:id="rId_hyperlink_37" tooltip="https://www.diodes.com/assets/Datasheets/AP2213.pdf" display="https://www.diodes.com/assets/Datasheets/AP2213.pdf"/>
    <hyperlink ref="C20" r:id="rId_hyperlink_38" tooltip="AP2213" display="AP2213"/>
    <hyperlink ref="B21" r:id="rId_hyperlink_39" tooltip="https://www.diodes.com/assets/Datasheets/AP7165.pdf" display="https://www.diodes.com/assets/Datasheets/AP7165.pdf"/>
    <hyperlink ref="C21" r:id="rId_hyperlink_40" tooltip="AP7165" display="AP7165"/>
    <hyperlink ref="B22" r:id="rId_hyperlink_41" tooltip="https://www.diodes.com/assets/Datasheets/AP7167.pdf" display="https://www.diodes.com/assets/Datasheets/AP7167.pdf"/>
    <hyperlink ref="C22" r:id="rId_hyperlink_42" tooltip="AP7167" display="AP7167"/>
    <hyperlink ref="B23" r:id="rId_hyperlink_43" tooltip="https://www.diodes.com/assets/Datasheets/AP7168.pdf" display="https://www.diodes.com/assets/Datasheets/AP7168.pdf"/>
    <hyperlink ref="C23" r:id="rId_hyperlink_44" tooltip="AP7168" display="AP7168"/>
    <hyperlink ref="B24" r:id="rId_hyperlink_45" tooltip="https://www.diodes.com/assets/Datasheets/AP7173.pdf" display="https://www.diodes.com/assets/Datasheets/AP7173.pdf"/>
    <hyperlink ref="C24" r:id="rId_hyperlink_46" tooltip="AP7173" display="AP7173"/>
    <hyperlink ref="B25" r:id="rId_hyperlink_47" tooltip="https://www.diodes.com/assets/Datasheets/AP7176B.pdf" display="https://www.diodes.com/assets/Datasheets/AP7176B.pdf"/>
    <hyperlink ref="C25" r:id="rId_hyperlink_48" tooltip="AP7176B" display="AP7176B"/>
    <hyperlink ref="B26" r:id="rId_hyperlink_49" tooltip="https://www.diodes.com/assets/Datasheets/AP7179D.pdf" display="https://www.diodes.com/assets/Datasheets/AP7179D.pdf"/>
    <hyperlink ref="C26" r:id="rId_hyperlink_50" tooltip="AP7179D" display="AP7179D"/>
    <hyperlink ref="B27" r:id="rId_hyperlink_51" tooltip="https://www.diodes.com/assets/Datasheets/AP7215.pdf" display="https://www.diodes.com/assets/Datasheets/AP7215.pdf"/>
    <hyperlink ref="C27" r:id="rId_hyperlink_52" tooltip="AP7215" display="AP7215"/>
    <hyperlink ref="B28" r:id="rId_hyperlink_53" tooltip="https://www.diodes.com/assets/Datasheets/AP7217.pdf" display="https://www.diodes.com/assets/Datasheets/AP7217.pdf"/>
    <hyperlink ref="C28" r:id="rId_hyperlink_54" tooltip="AP7217" display="AP7217"/>
    <hyperlink ref="B29" r:id="rId_hyperlink_55" tooltip="https://www.diodes.com/assets/Datasheets/AP7217A.pdf" display="https://www.diodes.com/assets/Datasheets/AP7217A.pdf"/>
    <hyperlink ref="C29" r:id="rId_hyperlink_56" tooltip="AP7217A" display="AP7217A"/>
    <hyperlink ref="B30" r:id="rId_hyperlink_57" tooltip="https://www.diodes.com/assets/Datasheets/AP7217C.pdf" display="https://www.diodes.com/assets/Datasheets/AP7217C.pdf"/>
    <hyperlink ref="C30" r:id="rId_hyperlink_58" tooltip="AP7217C" display="AP7217C"/>
    <hyperlink ref="B31" r:id="rId_hyperlink_59" tooltip="https://www.diodes.com/assets/Datasheets/products_inactive_data/AP7217D.pdf" display="https://www.diodes.com/assets/Datasheets/products_inactive_data/AP7217D.pdf"/>
    <hyperlink ref="C31" r:id="rId_hyperlink_60" tooltip="AP7217D" display="AP7217D"/>
    <hyperlink ref="B32" r:id="rId_hyperlink_61" tooltip="https://www.diodes.com/assets/Datasheets/AP7311.pdf" display="https://www.diodes.com/assets/Datasheets/AP7311.pdf"/>
    <hyperlink ref="C32" r:id="rId_hyperlink_62" tooltip="AP7311" display="AP7311"/>
    <hyperlink ref="B33" r:id="rId_hyperlink_63" tooltip="https://www.diodes.com/assets/Datasheets/AP7313.pdf" display="https://www.diodes.com/assets/Datasheets/AP7313.pdf"/>
    <hyperlink ref="C33" r:id="rId_hyperlink_64" tooltip="AP7313" display="AP7313"/>
    <hyperlink ref="B34" r:id="rId_hyperlink_65" tooltip="https://www.diodes.com/assets/Datasheets/AP7315.pdf" display="https://www.diodes.com/assets/Datasheets/AP7315.pdf"/>
    <hyperlink ref="C34" r:id="rId_hyperlink_66" tooltip="AP7315" display="AP7315"/>
    <hyperlink ref="B35" r:id="rId_hyperlink_67" tooltip="https://www.diodes.com/assets/Datasheets/AP7315Q.pdf" display="https://www.diodes.com/assets/Datasheets/AP7315Q.pdf"/>
    <hyperlink ref="C35" r:id="rId_hyperlink_68" tooltip="AP7315Q" display="AP7315Q"/>
    <hyperlink ref="B36" r:id="rId_hyperlink_69" tooltip="https://www.diodes.com/assets/Datasheets/AP7330.pdf" display="https://www.diodes.com/assets/Datasheets/AP7330.pdf"/>
    <hyperlink ref="C36" r:id="rId_hyperlink_70" tooltip="AP7330" display="AP7330"/>
    <hyperlink ref="B37" r:id="rId_hyperlink_71" tooltip="https://www.diodes.com/assets/Datasheets/AP7331.pdf" display="https://www.diodes.com/assets/Datasheets/AP7331.pdf"/>
    <hyperlink ref="C37" r:id="rId_hyperlink_72" tooltip="AP7331" display="AP7331"/>
    <hyperlink ref="B38" r:id="rId_hyperlink_73" tooltip="https://www.diodes.com/assets/Datasheets/AP7333.pdf" display="https://www.diodes.com/assets/Datasheets/AP7333.pdf"/>
    <hyperlink ref="C38" r:id="rId_hyperlink_74" tooltip="AP7333" display="AP7333"/>
    <hyperlink ref="B39" r:id="rId_hyperlink_75" tooltip="https://www.diodes.com/assets/Datasheets/AP7335.pdf" display="https://www.diodes.com/assets/Datasheets/AP7335.pdf"/>
    <hyperlink ref="C39" r:id="rId_hyperlink_76" tooltip="AP7335" display="AP7335"/>
    <hyperlink ref="B40" r:id="rId_hyperlink_77" tooltip="https://www.diodes.com/assets/Datasheets/AP7335A.pdf" display="https://www.diodes.com/assets/Datasheets/AP7335A.pdf"/>
    <hyperlink ref="C40" r:id="rId_hyperlink_78" tooltip="AP7335A" display="AP7335A"/>
    <hyperlink ref="B41" r:id="rId_hyperlink_79" tooltip="https://www.diodes.com/assets/Datasheets/AP7335A_50.pdf" display="https://www.diodes.com/assets/Datasheets/AP7335A_50.pdf"/>
    <hyperlink ref="C41" r:id="rId_hyperlink_80" tooltip="AP7335A-50" display="AP7335A-50"/>
    <hyperlink ref="B42" r:id="rId_hyperlink_81" tooltip="https://www.diodes.com/assets/Datasheets/AP7340.pdf" display="https://www.diodes.com/assets/Datasheets/AP7340.pdf"/>
    <hyperlink ref="C42" r:id="rId_hyperlink_82" tooltip="AP7340" display="AP7340"/>
    <hyperlink ref="B43" r:id="rId_hyperlink_83" tooltip="https://www.diodes.com/assets/Datasheets/AP7341.pdf" display="https://www.diodes.com/assets/Datasheets/AP7341.pdf"/>
    <hyperlink ref="C43" r:id="rId_hyperlink_84" tooltip="AP7341" display="AP7341"/>
    <hyperlink ref="B44" r:id="rId_hyperlink_85" tooltip="https://www.diodes.com/assets/Datasheets/AP7343.pdf" display="https://www.diodes.com/assets/Datasheets/AP7343.pdf"/>
    <hyperlink ref="C44" r:id="rId_hyperlink_86" tooltip="AP7343" display="AP7343"/>
    <hyperlink ref="B45" r:id="rId_hyperlink_87" tooltip="https://www.diodes.com/assets/Datasheets/AP7343Q.pdf" display="https://www.diodes.com/assets/Datasheets/AP7343Q.pdf"/>
    <hyperlink ref="C45" r:id="rId_hyperlink_88" tooltip="AP7343Q" display="AP7343Q"/>
    <hyperlink ref="B46" r:id="rId_hyperlink_89" tooltip="https://www.diodes.com/assets/Datasheets/AP7345D.pdf" display="https://www.diodes.com/assets/Datasheets/AP7345D.pdf"/>
    <hyperlink ref="C46" r:id="rId_hyperlink_90" tooltip="AP7345D" display="AP7345D"/>
    <hyperlink ref="B47" r:id="rId_hyperlink_91" tooltip="https://www.diodes.com/assets/Datasheets/AP7347D.pdf" display="https://www.diodes.com/assets/Datasheets/AP7347D.pdf"/>
    <hyperlink ref="C47" r:id="rId_hyperlink_92" tooltip="AP7347D" display="AP7347D"/>
    <hyperlink ref="B48" r:id="rId_hyperlink_93" tooltip="https://www.diodes.com/assets/Datasheets/AP7347DQ.pdf" display="https://www.diodes.com/assets/Datasheets/AP7347DQ.pdf"/>
    <hyperlink ref="C48" r:id="rId_hyperlink_94" tooltip="AP7347DQ" display="AP7347DQ"/>
    <hyperlink ref="B49" r:id="rId_hyperlink_95" tooltip="https://www.diodes.com/assets/Datasheets/AP7348.pdf" display="https://www.diodes.com/assets/Datasheets/AP7348.pdf"/>
    <hyperlink ref="C49" r:id="rId_hyperlink_96" tooltip="AP7348" display="AP7348"/>
    <hyperlink ref="B50" r:id="rId_hyperlink_97" tooltip="https://www.diodes.com/assets/Datasheets/AP7350.pdf" display="https://www.diodes.com/assets/Datasheets/AP7350.pdf"/>
    <hyperlink ref="C50" r:id="rId_hyperlink_98" tooltip="AP7350" display="AP7350"/>
    <hyperlink ref="B51" r:id="rId_hyperlink_99" tooltip="https://www.diodes.com/assets/Datasheets/AP7351D.pdf" display="https://www.diodes.com/assets/Datasheets/AP7351D.pdf"/>
    <hyperlink ref="C51" r:id="rId_hyperlink_100" tooltip="AP7351D" display="AP7351D"/>
    <hyperlink ref="B52" r:id="rId_hyperlink_101" tooltip="https://www.diodes.com/assets/Datasheets/AP7353.pdf" display="https://www.diodes.com/assets/Datasheets/AP7353.pdf"/>
    <hyperlink ref="C52" r:id="rId_hyperlink_102" tooltip="AP7353" display="AP7353"/>
    <hyperlink ref="B53" r:id="rId_hyperlink_103" tooltip="https://www.diodes.com/assets/Datasheets/AP7354.pdf" display="https://www.diodes.com/assets/Datasheets/AP7354.pdf"/>
    <hyperlink ref="C53" r:id="rId_hyperlink_104" tooltip="AP7354" display="AP7354"/>
    <hyperlink ref="B54" r:id="rId_hyperlink_105" tooltip="https://www.diodes.com/assets/Datasheets/AP7361C.pdf" display="https://www.diodes.com/assets/Datasheets/AP7361C.pdf"/>
    <hyperlink ref="C54" r:id="rId_hyperlink_106" tooltip="AP7361C" display="AP7361C"/>
    <hyperlink ref="B55" r:id="rId_hyperlink_107" tooltip="https://www.diodes.com/assets/Datasheets/AP7361E.pdf" display="https://www.diodes.com/assets/Datasheets/AP7361E.pdf"/>
    <hyperlink ref="C55" r:id="rId_hyperlink_108" tooltip="AP7361E" display="AP7361E"/>
    <hyperlink ref="B56" r:id="rId_hyperlink_109" tooltip="https://www.diodes.com/assets/Datasheets/AP7361EA.pdf" display="https://www.diodes.com/assets/Datasheets/AP7361EA.pdf"/>
    <hyperlink ref="C56" r:id="rId_hyperlink_110" tooltip="AP7361EA" display="AP7361EA"/>
    <hyperlink ref="B57" r:id="rId_hyperlink_111" tooltip="https://www.diodes.com/assets/Datasheets/AP7362.pdf" display="https://www.diodes.com/assets/Datasheets/AP7362.pdf"/>
    <hyperlink ref="C57" r:id="rId_hyperlink_112" tooltip="AP7362" display="AP7362"/>
    <hyperlink ref="B58" r:id="rId_hyperlink_113" tooltip="https://www.diodes.com/assets/Datasheets/AP7363.pdf" display="https://www.diodes.com/assets/Datasheets/AP7363.pdf"/>
    <hyperlink ref="C58" r:id="rId_hyperlink_114" tooltip="AP7363" display="AP7363"/>
    <hyperlink ref="B59" r:id="rId_hyperlink_115" tooltip="https://www.diodes.com/assets/Datasheets/AP7366EA.pdf" display="https://www.diodes.com/assets/Datasheets/AP7366EA.pdf"/>
    <hyperlink ref="C59" r:id="rId_hyperlink_116" tooltip="AP7366EA" display="AP7366EA"/>
    <hyperlink ref="B60" r:id="rId_hyperlink_117" tooltip="https://www.diodes.com/assets/Datasheets/AP7368.pdf" display="https://www.diodes.com/assets/Datasheets/AP7368.pdf"/>
    <hyperlink ref="C60" r:id="rId_hyperlink_118" tooltip="AP7368" display="AP7368"/>
    <hyperlink ref="B61" r:id="rId_hyperlink_119" tooltip="https://www.diodes.com/assets/Datasheets/AP7375.pdf" display="https://www.diodes.com/assets/Datasheets/AP7375.pdf"/>
    <hyperlink ref="C61" r:id="rId_hyperlink_120" tooltip="AP7375" display="AP7375"/>
    <hyperlink ref="B62" r:id="rId_hyperlink_121" tooltip="https://www.diodes.com/assets/Datasheets/AP7375Q.pdf" display="https://www.diodes.com/assets/Datasheets/AP7375Q.pdf"/>
    <hyperlink ref="C62" r:id="rId_hyperlink_122" tooltip="AP7375Q" display="AP7375Q"/>
    <hyperlink ref="B63" r:id="rId_hyperlink_123" tooltip="https://www.diodes.com/assets/Datasheets/AP7380.pdf" display="https://www.diodes.com/assets/Datasheets/AP7380.pdf"/>
    <hyperlink ref="C63" r:id="rId_hyperlink_124" tooltip="AP7380" display="AP7380"/>
    <hyperlink ref="B64" r:id="rId_hyperlink_125" tooltip="https://www.diodes.com/assets/Datasheets/AP7381.pdf" display="https://www.diodes.com/assets/Datasheets/AP7381.pdf"/>
    <hyperlink ref="C64" r:id="rId_hyperlink_126" tooltip="AP7381" display="AP7381"/>
    <hyperlink ref="B65" r:id="rId_hyperlink_127" tooltip="https://www.diodes.com/assets/Datasheets/AP7383.pdf" display="https://www.diodes.com/assets/Datasheets/AP7383.pdf"/>
    <hyperlink ref="C65" r:id="rId_hyperlink_128" tooltip="AP7383" display="AP7383"/>
    <hyperlink ref="B66" r:id="rId_hyperlink_129" tooltip="https://www.diodes.com/assets/Datasheets/AP7387.pdf" display="https://www.diodes.com/assets/Datasheets/AP7387.pdf"/>
    <hyperlink ref="C66" r:id="rId_hyperlink_130" tooltip="AP7387" display="AP7387"/>
    <hyperlink ref="B67" r:id="rId_hyperlink_131" tooltip="https://www.diodes.com/assets/Datasheets/AP7387Q.pdf" display="https://www.diodes.com/assets/Datasheets/AP7387Q.pdf"/>
    <hyperlink ref="C67" r:id="rId_hyperlink_132" tooltip="AP7387Q" display="AP7387Q"/>
    <hyperlink ref="B68" r:id="rId_hyperlink_133" tooltip="https://www.diodes.com/assets/Datasheets/AP7583Q_AQ.pdf" display="https://www.diodes.com/assets/Datasheets/AP7583Q_AQ.pdf"/>
    <hyperlink ref="C68" r:id="rId_hyperlink_134" tooltip="AP7583AQ" display="AP7583AQ"/>
    <hyperlink ref="B69" r:id="rId_hyperlink_135" tooltip="https://www.diodes.com/assets/Datasheets/AP7583Q_AQ.pdf" display="https://www.diodes.com/assets/Datasheets/AP7583Q_AQ.pdf"/>
    <hyperlink ref="C69" r:id="rId_hyperlink_136" tooltip="AP7583Q" display="AP7583Q"/>
    <hyperlink ref="B70" r:id="rId_hyperlink_137" tooltip="https://www.diodes.com/assets/Datasheets/AS78XXA.pdf" display="https://www.diodes.com/assets/Datasheets/AS78XXA.pdf"/>
    <hyperlink ref="C70" r:id="rId_hyperlink_138" tooltip="AS7805A" display="AS7805A"/>
    <hyperlink ref="B71" r:id="rId_hyperlink_139" tooltip="https://www.diodes.com/assets/Datasheets/AS78XXA.pdf" display="https://www.diodes.com/assets/Datasheets/AS78XXA.pdf"/>
    <hyperlink ref="C71" r:id="rId_hyperlink_140" tooltip="AS7806A" display="AS7806A"/>
    <hyperlink ref="B72" r:id="rId_hyperlink_141" tooltip="https://www.diodes.com/assets/Datasheets/AS78XXA.pdf" display="https://www.diodes.com/assets/Datasheets/AS78XXA.pdf"/>
    <hyperlink ref="C72" r:id="rId_hyperlink_142" tooltip="AS7808A" display="AS7808A"/>
    <hyperlink ref="B73" r:id="rId_hyperlink_143" tooltip="https://www.diodes.com/assets/Datasheets/AS78XXA.pdf" display="https://www.diodes.com/assets/Datasheets/AS78XXA.pdf"/>
    <hyperlink ref="C73" r:id="rId_hyperlink_144" tooltip="AS7809A" display="AS7809A"/>
    <hyperlink ref="B74" r:id="rId_hyperlink_145" tooltip="https://www.diodes.com/assets/Datasheets/AS78XXA.pdf" display="https://www.diodes.com/assets/Datasheets/AS78XXA.pdf"/>
    <hyperlink ref="C74" r:id="rId_hyperlink_146" tooltip="AS7812A" display="AS7812A"/>
    <hyperlink ref="B75" r:id="rId_hyperlink_147" tooltip="https://www.diodes.com/assets/Datasheets/AS78XXA.pdf" display="https://www.diodes.com/assets/Datasheets/AS78XXA.pdf"/>
    <hyperlink ref="C75" r:id="rId_hyperlink_148" tooltip="AS7815A" display="AS7815A"/>
    <hyperlink ref="B76" r:id="rId_hyperlink_149" tooltip="https://www.diodes.com/assets/Datasheets/AS78XXA.pdf" display="https://www.diodes.com/assets/Datasheets/AS78XXA.pdf"/>
    <hyperlink ref="C76" r:id="rId_hyperlink_150" tooltip="AS7818A" display="AS7818A"/>
    <hyperlink ref="B77" r:id="rId_hyperlink_151" tooltip="https://www.diodes.com/assets/Datasheets/AS78Lxx.pdf" display="https://www.diodes.com/assets/Datasheets/AS78Lxx.pdf"/>
    <hyperlink ref="C77" r:id="rId_hyperlink_152" tooltip="AS78L05" display="AS78L05"/>
    <hyperlink ref="B78" r:id="rId_hyperlink_153" tooltip="https://www.diodes.com/assets/Datasheets/AS78Lxx.pdf" display="https://www.diodes.com/assets/Datasheets/AS78Lxx.pdf"/>
    <hyperlink ref="C78" r:id="rId_hyperlink_154" tooltip="AS78L12" display="AS78L12"/>
    <hyperlink ref="B79" r:id="rId_hyperlink_155" tooltip="https://www.diodes.com/assets/Datasheets/AS78Lxx.pdf" display="https://www.diodes.com/assets/Datasheets/AS78Lxx.pdf"/>
    <hyperlink ref="C79" r:id="rId_hyperlink_156" tooltip="AS78L15" display="AS78L15"/>
    <hyperlink ref="B80" r:id="rId_hyperlink_157" tooltip="https://www.diodes.com/assets/Datasheets/AZ1084C.pdf" display="https://www.diodes.com/assets/Datasheets/AZ1084C.pdf"/>
    <hyperlink ref="C80" r:id="rId_hyperlink_158" tooltip="AZ1084C" display="AZ1084C"/>
    <hyperlink ref="B81" r:id="rId_hyperlink_159" tooltip="https://www.diodes.com/assets/Datasheets/AZ1117C.pdf" display="https://www.diodes.com/assets/Datasheets/AZ1117C.pdf"/>
    <hyperlink ref="C81" r:id="rId_hyperlink_160" tooltip="AZ1117C" display="AZ1117C"/>
    <hyperlink ref="B82" r:id="rId_hyperlink_161" tooltip="https://www.diodes.com/assets/Datasheets/AZ1117I.pdf" display="https://www.diodes.com/assets/Datasheets/AZ1117I.pdf"/>
    <hyperlink ref="C82" r:id="rId_hyperlink_162" tooltip="AZ1117I" display="AZ1117I"/>
    <hyperlink ref="B83" r:id="rId_hyperlink_163" tooltip="https://www.diodes.com/assets/Datasheets/AZ2117.pdf" display="https://www.diodes.com/assets/Datasheets/AZ2117.pdf"/>
    <hyperlink ref="C83" r:id="rId_hyperlink_164" tooltip="AZ2117" display="AZ2117"/>
    <hyperlink ref="B84" r:id="rId_hyperlink_165" tooltip="https://www.diodes.com/assets/Datasheets/AZ2185.pdf" display="https://www.diodes.com/assets/Datasheets/AZ2185.pdf"/>
    <hyperlink ref="C84" r:id="rId_hyperlink_166" tooltip="AZ2185" display="AZ2185"/>
    <hyperlink ref="B85" r:id="rId_hyperlink_167" tooltip="https://www.diodes.com/assets/Datasheets/ZLDO1117Q.pdf" display="https://www.diodes.com/assets/Datasheets/ZLDO1117Q.pdf"/>
    <hyperlink ref="C85" r:id="rId_hyperlink_168" tooltip="ZLDO1117Q" display="ZLDO1117Q"/>
    <hyperlink ref="B86" r:id="rId_hyperlink_169" tooltip="https://www.diodes.com/assets/Datasheets/ZLDO330.pdf" display="https://www.diodes.com/assets/Datasheets/ZLDO330.pdf"/>
    <hyperlink ref="C86" r:id="rId_hyperlink_170" tooltip="ZLDO330" display="ZLDO330"/>
    <hyperlink ref="B87" r:id="rId_hyperlink_171" tooltip="https://www.diodes.com/assets/Datasheets/ZLDO485.pdf" display="https://www.diodes.com/assets/Datasheets/ZLDO485.pdf"/>
    <hyperlink ref="C87" r:id="rId_hyperlink_172" tooltip="ZLDO485" display="ZLDO485"/>
    <hyperlink ref="B88" r:id="rId_hyperlink_173" tooltip="https://www.diodes.com/assets/Datasheets/ZLDO500.pdf" display="https://www.diodes.com/assets/Datasheets/ZLDO500.pdf"/>
    <hyperlink ref="C88" r:id="rId_hyperlink_174" tooltip="ZLDO500" display="ZLDO500"/>
    <hyperlink ref="B89" r:id="rId_hyperlink_175" tooltip="https://www.diodes.com/assets/Datasheets/ZMRSERIES.pdf" display="https://www.diodes.com/assets/Datasheets/ZMRSERIES.pdf"/>
    <hyperlink ref="C89" r:id="rId_hyperlink_176" tooltip="ZMR250" display="ZMR250"/>
    <hyperlink ref="B90" r:id="rId_hyperlink_177" tooltip="https://www.diodes.com/assets/Datasheets/ZMR-Q.pdf" display="https://www.diodes.com/assets/Datasheets/ZMR-Q.pdf"/>
    <hyperlink ref="C90" r:id="rId_hyperlink_178" tooltip="ZMR250Q" display="ZMR250Q"/>
    <hyperlink ref="B91" r:id="rId_hyperlink_179" tooltip="https://www.diodes.com/assets/Datasheets/ZMRSERIES.pdf" display="https://www.diodes.com/assets/Datasheets/ZMRSERIES.pdf"/>
    <hyperlink ref="C91" r:id="rId_hyperlink_180" tooltip="ZMR330" display="ZMR330"/>
    <hyperlink ref="B92" r:id="rId_hyperlink_181" tooltip="https://www.diodes.com/assets/Datasheets/ZMR-Q.pdf" display="https://www.diodes.com/assets/Datasheets/ZMR-Q.pdf"/>
    <hyperlink ref="C92" r:id="rId_hyperlink_182" tooltip="ZMR330Q" display="ZMR330Q"/>
    <hyperlink ref="B93" r:id="rId_hyperlink_183" tooltip="https://www.diodes.com/assets/Datasheets/ZMRSERIES.pdf" display="https://www.diodes.com/assets/Datasheets/ZMRSERIES.pdf"/>
    <hyperlink ref="C93" r:id="rId_hyperlink_184" tooltip="ZMR500" display="ZMR500"/>
    <hyperlink ref="B94" r:id="rId_hyperlink_185" tooltip="https://www.diodes.com/assets/Datasheets/ZMR-Q.pdf" display="https://www.diodes.com/assets/Datasheets/ZMR-Q.pdf"/>
    <hyperlink ref="C94" r:id="rId_hyperlink_186" tooltip="ZMR500Q" display="ZMR500Q"/>
    <hyperlink ref="B95" r:id="rId_hyperlink_187" tooltip="https://www.diodes.com/assets/Datasheets/ZSR.pdf" display="https://www.diodes.com/assets/Datasheets/ZSR.pdf"/>
    <hyperlink ref="C95" r:id="rId_hyperlink_188" tooltip="ZSR1000" display="ZSR1000"/>
    <hyperlink ref="B96" r:id="rId_hyperlink_189" tooltip="https://www.diodes.com/assets/Datasheets/ZSR.pdf" display="https://www.diodes.com/assets/Datasheets/ZSR.pdf"/>
    <hyperlink ref="C96" r:id="rId_hyperlink_190" tooltip="ZSR1200" display="ZSR1200"/>
    <hyperlink ref="B97" r:id="rId_hyperlink_191" tooltip="https://www.diodes.com/assets/Datasheets/ZSR.pdf" display="https://www.diodes.com/assets/Datasheets/ZSR.pdf"/>
    <hyperlink ref="C97" r:id="rId_hyperlink_192" tooltip="ZSR300" display="ZSR300"/>
    <hyperlink ref="B98" r:id="rId_hyperlink_193" tooltip="https://www.diodes.com/assets/Datasheets/ZSR.pdf" display="https://www.diodes.com/assets/Datasheets/ZSR.pdf"/>
    <hyperlink ref="C98" r:id="rId_hyperlink_194" tooltip="ZSR330" display="ZSR330"/>
    <hyperlink ref="B99" r:id="rId_hyperlink_195" tooltip="https://www.diodes.com/assets/Datasheets/ZSR.pdf" display="https://www.diodes.com/assets/Datasheets/ZSR.pdf"/>
    <hyperlink ref="C99" r:id="rId_hyperlink_196" tooltip="ZSR500" display="ZSR500"/>
    <hyperlink ref="B100" r:id="rId_hyperlink_197" tooltip="https://www.diodes.com/assets/Datasheets/ZSR.pdf" display="https://www.diodes.com/assets/Datasheets/ZSR.pdf"/>
    <hyperlink ref="C100" r:id="rId_hyperlink_198" tooltip="ZSR800" display="ZSR800"/>
    <hyperlink ref="B101" r:id="rId_hyperlink_199" tooltip="https://www.diodes.com/assets/Datasheets/ZXTR1005K4.pdf" display="https://www.diodes.com/assets/Datasheets/ZXTR1005K4.pdf"/>
    <hyperlink ref="C101" r:id="rId_hyperlink_200" tooltip="ZXTR1005K4" display="ZXTR1005K4"/>
    <hyperlink ref="B102" r:id="rId_hyperlink_201" tooltip="https://www.diodes.com/assets/Datasheets/ZXTR1005PD8.pdf" display="https://www.diodes.com/assets/Datasheets/ZXTR1005PD8.pdf"/>
    <hyperlink ref="C102" r:id="rId_hyperlink_202" tooltip="ZXTR1005PD8" display="ZXTR1005PD8"/>
    <hyperlink ref="B103" r:id="rId_hyperlink_203" tooltip="https://www.diodes.com/assets/Datasheets/ZXTR1135PD8.pdf" display="https://www.diodes.com/assets/Datasheets/ZXTR1135PD8.pdf"/>
    <hyperlink ref="C103" r:id="rId_hyperlink_204" tooltip="ZXTR1135PD8" display="ZXTR1135PD8"/>
    <hyperlink ref="B104" r:id="rId_hyperlink_205" tooltip="https://www.diodes.com/assets/Datasheets/ZXTR2005K.pdf" display="https://www.diodes.com/assets/Datasheets/ZXTR2005K.pdf"/>
    <hyperlink ref="C104" r:id="rId_hyperlink_206" tooltip="ZXTR2005K" display="ZXTR2005K"/>
    <hyperlink ref="B105" r:id="rId_hyperlink_207" tooltip="https://www.diodes.com/assets/Datasheets/ZXTR2005P5.pdf" display="https://www.diodes.com/assets/Datasheets/ZXTR2005P5.pdf"/>
    <hyperlink ref="C105" r:id="rId_hyperlink_208" tooltip="ZXTR2005P5" display="ZXTR2005P5"/>
    <hyperlink ref="B106" r:id="rId_hyperlink_209" tooltip="https://www.diodes.com/assets/Datasheets/ZXTR2005Z.pdf" display="https://www.diodes.com/assets/Datasheets/ZXTR2005Z.pdf"/>
    <hyperlink ref="C106" r:id="rId_hyperlink_210" tooltip="ZXTR2005Z" display="ZXTR2005Z"/>
    <hyperlink ref="B107" r:id="rId_hyperlink_211" tooltip="https://www.diodes.com/assets/Datasheets/ZXTR2005ZQ.pdf" display="https://www.diodes.com/assets/Datasheets/ZXTR2005ZQ.pdf"/>
    <hyperlink ref="C107" r:id="rId_hyperlink_212" tooltip="ZXTR2005ZQ" display="ZXTR2005ZQ"/>
    <hyperlink ref="B108" r:id="rId_hyperlink_213" tooltip="https://www.diodes.com/assets/Datasheets/ZXTR2008K.pdf" display="https://www.diodes.com/assets/Datasheets/ZXTR2008K.pdf"/>
    <hyperlink ref="C108" r:id="rId_hyperlink_214" tooltip="ZXTR2008K" display="ZXTR2008K"/>
    <hyperlink ref="B109" r:id="rId_hyperlink_215" tooltip="https://www.diodes.com/assets/Datasheets/ZXTR2008P5.pdf" display="https://www.diodes.com/assets/Datasheets/ZXTR2008P5.pdf"/>
    <hyperlink ref="C109" r:id="rId_hyperlink_216" tooltip="ZXTR2008P5" display="ZXTR2008P5"/>
    <hyperlink ref="B110" r:id="rId_hyperlink_217" tooltip="https://www.diodes.com/assets/Datasheets/ZXTR2008Z.pdf" display="https://www.diodes.com/assets/Datasheets/ZXTR2008Z.pdf"/>
    <hyperlink ref="C110" r:id="rId_hyperlink_218" tooltip="ZXTR2008Z" display="ZXTR2008Z"/>
    <hyperlink ref="B111" r:id="rId_hyperlink_219" tooltip="https://www.diodes.com/assets/Datasheets/ZXTR2012FF.pdf" display="https://www.diodes.com/assets/Datasheets/ZXTR2012FF.pdf"/>
    <hyperlink ref="C111" r:id="rId_hyperlink_220" tooltip="ZXTR2012FF" display="ZXTR2012FF"/>
    <hyperlink ref="B112" r:id="rId_hyperlink_221" tooltip="https://www.diodes.com/assets/Datasheets/ZXTR2012K.pdf" display="https://www.diodes.com/assets/Datasheets/ZXTR2012K.pdf"/>
    <hyperlink ref="C112" r:id="rId_hyperlink_222" tooltip="ZXTR2012K" display="ZXTR2012K"/>
    <hyperlink ref="B113" r:id="rId_hyperlink_223" tooltip="https://www.diodes.com/assets/Datasheets/ZXTR2012P5.pdf" display="https://www.diodes.com/assets/Datasheets/ZXTR2012P5.pdf"/>
    <hyperlink ref="C113" r:id="rId_hyperlink_224" tooltip="ZXTR2012P5" display="ZXTR2012P5"/>
    <hyperlink ref="B114" r:id="rId_hyperlink_225" tooltip="https://www.diodes.com/assets/Datasheets/ZXTR2012Z.pdf" display="https://www.diodes.com/assets/Datasheets/ZXTR2012Z.pdf"/>
    <hyperlink ref="C114" r:id="rId_hyperlink_226" tooltip="ZXTR2012Z" display="ZXTR2012Z"/>
    <hyperlink ref="B115" r:id="rId_hyperlink_227" tooltip="https://www.diodes.com/assets/Datasheets/ZXTR2105F.pdf" display="https://www.diodes.com/assets/Datasheets/ZXTR2105F.pdf"/>
    <hyperlink ref="C115" r:id="rId_hyperlink_228" tooltip="ZXTR2105F" display="ZXTR2105F"/>
    <hyperlink ref="B116" r:id="rId_hyperlink_229" tooltip="https://www.diodes.com/assets/Datasheets/ZXTR2105FF.pdf" display="https://www.diodes.com/assets/Datasheets/ZXTR2105FF.pdf"/>
    <hyperlink ref="C116" r:id="rId_hyperlink_230" tooltip="ZXTR2105FF" display="ZXTR2105FF"/>
    <hyperlink ref="B117" r:id="rId_hyperlink_231" tooltip="https://www.diodes.com/assets/Datasheets/ZXTR2105FFQ.pdf" display="https://www.diodes.com/assets/Datasheets/ZXTR2105FFQ.pdf"/>
    <hyperlink ref="C117" r:id="rId_hyperlink_232" tooltip="ZXTR2105FFQ" display="ZXTR2105FFQ"/>
    <hyperlink ref="B118" r:id="rId_hyperlink_233" tooltip="https://www.diodes.com/assets/Datasheets/ZXTR2105FQ.pdf" display="https://www.diodes.com/assets/Datasheets/ZXTR2105FQ.pdf"/>
    <hyperlink ref="C118" r:id="rId_hyperlink_234" tooltip="ZXTR2105FQ" display="ZXTR2105FQ"/>
    <hyperlink ref="B119" r:id="rId_hyperlink_235" tooltip="https://www.diodes.com/assets/Datasheets/ZXTR2108F.pdf" display="https://www.diodes.com/assets/Datasheets/ZXTR2108F.pdf"/>
    <hyperlink ref="C119" r:id="rId_hyperlink_236" tooltip="ZXTR2108F" display="ZXTR2108F"/>
    <hyperlink ref="B120" r:id="rId_hyperlink_237" tooltip="https://www.diodes.com/assets/Datasheets/ZXTR2108FQ.pdf" display="https://www.diodes.com/assets/Datasheets/ZXTR2108FQ.pdf"/>
    <hyperlink ref="C120" r:id="rId_hyperlink_238" tooltip="ZXTR2108FQ" display="ZXTR2108FQ"/>
    <hyperlink ref="B121" r:id="rId_hyperlink_239" tooltip="https://www.diodes.com/assets/Datasheets/ZXTR2112F.pdf" display="https://www.diodes.com/assets/Datasheets/ZXTR2112F.pdf"/>
    <hyperlink ref="C121" r:id="rId_hyperlink_240" tooltip="ZXTR2112F" display="ZXTR2112F"/>
    <hyperlink ref="B122" r:id="rId_hyperlink_241" tooltip="https://www.diodes.com/assets/Datasheets/ZXTR2112FQ.pdf" display="https://www.diodes.com/assets/Datasheets/ZXTR2112FQ.pdf"/>
    <hyperlink ref="C122" r:id="rId_hyperlink_242" tooltip="ZXTR2112FQ" display="ZXTR2112F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2024-07-16T14:54:16-05:00</dcterms:created>
  <dcterms:modified xsi:type="dcterms:W3CDTF">2024-07-16T14:54:16-05:00</dcterms:modified>
  <dc:title>Untitled Spreadsheet</dc:title>
  <dc:description/>
  <dc:subject/>
  <cp:keywords/>
  <cp:category/>
</cp:coreProperties>
</file>