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'Worksheet'!$A$1:$S$28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<sst xmlns="http://schemas.openxmlformats.org/spreadsheetml/2006/main" uniqueCount="71">
  <si>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</si>
  <si>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</si>
  <si>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</si>
  <si>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</si>
  <si>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</si>
  <si>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</si>
  <si>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Configuration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</si>
  <si>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Polarity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</si>
  <si>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TAB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</si>
  <si>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B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VDSS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</si>
  <si>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</t>
    </r>
    <r>
      <rPr>
        <rFont val="Courier New"/>
        <b val="true"/>
        <i val="false"/>
        <strike val="false"/>
        <color rgb="FF000000"/>
        <sz val="11"/>
        <u val="none"/>
      </rPr>
      <t xml:space="preserve">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= 5V (A)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</si>
  <si>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P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 (W)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</si>
  <si>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 Max 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(3V)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</si>
  <si>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 Max @V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(5V)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</si>
  <si>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R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DS(ON)</t>
    </r>
    <r>
      <rPr>
        <rFont val="Courier New"/>
        <b val="true"/>
        <i val="false"/>
        <strike val="false"/>
        <color rgb="FF000000"/>
        <sz val="11"/>
        <u val="none"/>
      </rPr>
      <t xml:space="preserve"> Max 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(10V) (mΩ)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</si>
  <si>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DS(SC)</t>
    </r>
    <r>
      <rPr>
        <rFont val="Courier New"/>
        <b val="true"/>
        <i val="false"/>
        <strike val="false"/>
        <color rgb="FF000000"/>
        <sz val="11"/>
        <u val="none"/>
      </rPr>
      <t xml:space="preserve">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IN</t>
    </r>
    <r>
      <rPr>
        <rFont val="Courier New"/>
        <b val="true"/>
        <i val="false"/>
        <strike val="false"/>
        <color rgb="FF000000"/>
        <sz val="11"/>
        <u val="none"/>
      </rPr>
      <t xml:space="preserve"> = 5V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</si>
  <si>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EAS (mJ)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</si>
  <si>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J (°C)</t>
    </r>
  </si>
  <si>
    <t>Packages</t>
  </si>
  <si>
    <t>BSP75GQ</t>
  </si>
  <si>
    <t>60V SELF-PROTECTED LOW-SIDE INTELLIFET MOSFET SWITCH</t>
  </si>
  <si>
    <t>Yes</t>
  </si>
  <si>
    <t>Automotive</t>
  </si>
  <si>
    <t>Single</t>
  </si>
  <si>
    <t>N</t>
  </si>
  <si>
    <t>Drain</t>
  </si>
  <si>
    <t>SOT223 (Type DN)</t>
  </si>
  <si>
    <t>BSP75GQ-13</t>
  </si>
  <si>
    <t>60V Self-Protected Low-Side IntelliFET MOSFET Switch</t>
  </si>
  <si>
    <t>SOT223</t>
  </si>
  <si>
    <t>BSP75NQ</t>
  </si>
  <si>
    <t>Source</t>
  </si>
  <si>
    <t>BSP75NQ-13</t>
  </si>
  <si>
    <t>ZXMS6001N3Q</t>
  </si>
  <si>
    <t>60V N-CHANNEL SELF PROTECTED ENHANCEMENT MODE IntelliFET MOSFET</t>
  </si>
  <si>
    <t>ZXMS6004DGQ</t>
  </si>
  <si>
    <t>60V N-CHANNEL SELF PROTECTED ENHANCEMENT MODE INTELLIFET MOSFET</t>
  </si>
  <si>
    <t>ZXMS6004DGQ-13</t>
  </si>
  <si>
    <t>60V N-CHANNEL SELF PROTECTED ENHANCEMENT MODE INTELLIFET  MOSFET</t>
  </si>
  <si>
    <t>ZXMS6004DN8Q</t>
  </si>
  <si>
    <t>Dual</t>
  </si>
  <si>
    <t>SO-8</t>
  </si>
  <si>
    <t>ZXMS6004DT8Q</t>
  </si>
  <si>
    <t>60V N-CHANNEL SELF PROTECTED ENHANCEMENT MODE INTELLIFET? MOSFET</t>
  </si>
  <si>
    <t>SM-8</t>
  </si>
  <si>
    <t>ZXMS6004FFQ</t>
  </si>
  <si>
    <t>60V N-CHANNEL SELF PROTECTED ENHANCEMENT MODE IntelliFET TM MOSFET</t>
  </si>
  <si>
    <t>SOT23F</t>
  </si>
  <si>
    <t>ZXMS6004FFQ-7</t>
  </si>
  <si>
    <t>60V N-CHANNEL SELF PROTECTED ENHANCEMENT MODE
IntelliFET MOSFET</t>
  </si>
  <si>
    <t>ZXMS6004N8Q</t>
  </si>
  <si>
    <t>ZXMS6004SGQ</t>
  </si>
  <si>
    <t>ZXMS6005DGQ-13</t>
  </si>
  <si>
    <t>ZXMS6005DGQTA</t>
  </si>
  <si>
    <t>ZXMS6005DN8Q</t>
  </si>
  <si>
    <t>ZXMS6005DT8Q</t>
  </si>
  <si>
    <t>ZXMS6005N8Q</t>
  </si>
  <si>
    <t>60V N-CHANNEL SELF-PROTECTED ENHANCEMENT MODE LOW-SIDE IntelliFET</t>
  </si>
  <si>
    <t>ZXMS6005SGQ</t>
  </si>
  <si>
    <t>ZXMS6006DGQ</t>
  </si>
  <si>
    <t>ZXMS6006DGQ-13</t>
  </si>
  <si>
    <t>ZXMS6006DN8Q</t>
  </si>
  <si>
    <t>60V Dual N-Channel Self Protected Enhancement Mode IntelliFET MOSFET</t>
  </si>
  <si>
    <t>ZXMS6006DT8Q</t>
  </si>
  <si>
    <t>60V DUAL N-CHANNEL SELF PROTECTED ENHANCEMENT MODE INTELLIFET MOSFET</t>
  </si>
  <si>
    <t>ZXMS6006SGQ</t>
  </si>
  <si>
    <t>ZXMS6008DN8Q</t>
  </si>
  <si>
    <t>60V Dual N-Channel Self-Protected Enhancement Mode IntelliFET MOSFET</t>
  </si>
  <si>
    <t>ZXMS6008FFQ</t>
  </si>
  <si>
    <t>ZXMS6008N8Q</t>
  </si>
  <si>
    <t>60V N-Channel Self-Protected Enhancement Mode IntelliFET MOSFET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</si>
</sst>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BSP75GQ" TargetMode="External"/><Relationship Id="rId_hyperlink_2" Type="http://schemas.openxmlformats.org/officeDocument/2006/relationships/hyperlink" Target="https://www.diodes.com/part/view/BSP75GQ-13" TargetMode="External"/><Relationship Id="rId_hyperlink_3" Type="http://schemas.openxmlformats.org/officeDocument/2006/relationships/hyperlink" Target="https://www.diodes.com/part/view/BSP75NQ" TargetMode="External"/><Relationship Id="rId_hyperlink_4" Type="http://schemas.openxmlformats.org/officeDocument/2006/relationships/hyperlink" Target="https://www.diodes.com/part/view/BSP75NQ-13" TargetMode="External"/><Relationship Id="rId_hyperlink_5" Type="http://schemas.openxmlformats.org/officeDocument/2006/relationships/hyperlink" Target="https://www.diodes.com/part/view/ZXMS6001N3Q" TargetMode="External"/><Relationship Id="rId_hyperlink_6" Type="http://schemas.openxmlformats.org/officeDocument/2006/relationships/hyperlink" Target="https://www.diodes.com/part/view/ZXMS6004DGQ" TargetMode="External"/><Relationship Id="rId_hyperlink_7" Type="http://schemas.openxmlformats.org/officeDocument/2006/relationships/hyperlink" Target="https://www.diodes.com/part/view/ZXMS6004DGQ-13" TargetMode="External"/><Relationship Id="rId_hyperlink_8" Type="http://schemas.openxmlformats.org/officeDocument/2006/relationships/hyperlink" Target="https://www.diodes.com/part/view/ZXMS6004DN8Q" TargetMode="External"/><Relationship Id="rId_hyperlink_9" Type="http://schemas.openxmlformats.org/officeDocument/2006/relationships/hyperlink" Target="https://www.diodes.com/part/view/ZXMS6004DT8Q" TargetMode="External"/><Relationship Id="rId_hyperlink_10" Type="http://schemas.openxmlformats.org/officeDocument/2006/relationships/hyperlink" Target="https://www.diodes.com/part/view/ZXMS6004FFQ" TargetMode="External"/><Relationship Id="rId_hyperlink_11" Type="http://schemas.openxmlformats.org/officeDocument/2006/relationships/hyperlink" Target="https://www.diodes.com/part/view/ZXMS6004FFQ-7" TargetMode="External"/><Relationship Id="rId_hyperlink_12" Type="http://schemas.openxmlformats.org/officeDocument/2006/relationships/hyperlink" Target="https://www.diodes.com/part/view/ZXMS6004N8Q" TargetMode="External"/><Relationship Id="rId_hyperlink_13" Type="http://schemas.openxmlformats.org/officeDocument/2006/relationships/hyperlink" Target="https://www.diodes.com/part/view/ZXMS6004SGQ" TargetMode="External"/><Relationship Id="rId_hyperlink_14" Type="http://schemas.openxmlformats.org/officeDocument/2006/relationships/hyperlink" Target="https://www.diodes.com/part/view/ZXMS6005DGQ-13" TargetMode="External"/><Relationship Id="rId_hyperlink_15" Type="http://schemas.openxmlformats.org/officeDocument/2006/relationships/hyperlink" Target="https://www.diodes.com/part/view/ZXMS6005DGQTA" TargetMode="External"/><Relationship Id="rId_hyperlink_16" Type="http://schemas.openxmlformats.org/officeDocument/2006/relationships/hyperlink" Target="https://www.diodes.com/part/view/ZXMS6005DN8Q" TargetMode="External"/><Relationship Id="rId_hyperlink_17" Type="http://schemas.openxmlformats.org/officeDocument/2006/relationships/hyperlink" Target="https://www.diodes.com/part/view/ZXMS6005DT8Q" TargetMode="External"/><Relationship Id="rId_hyperlink_18" Type="http://schemas.openxmlformats.org/officeDocument/2006/relationships/hyperlink" Target="https://www.diodes.com/part/view/ZXMS6005N8Q" TargetMode="External"/><Relationship Id="rId_hyperlink_19" Type="http://schemas.openxmlformats.org/officeDocument/2006/relationships/hyperlink" Target="https://www.diodes.com/part/view/ZXMS6005SGQ" TargetMode="External"/><Relationship Id="rId_hyperlink_20" Type="http://schemas.openxmlformats.org/officeDocument/2006/relationships/hyperlink" Target="https://www.diodes.com/part/view/ZXMS6006DGQ" TargetMode="External"/><Relationship Id="rId_hyperlink_21" Type="http://schemas.openxmlformats.org/officeDocument/2006/relationships/hyperlink" Target="https://www.diodes.com/part/view/ZXMS6006DGQ-13" TargetMode="External"/><Relationship Id="rId_hyperlink_22" Type="http://schemas.openxmlformats.org/officeDocument/2006/relationships/hyperlink" Target="https://www.diodes.com/part/view/ZXMS6006DN8Q" TargetMode="External"/><Relationship Id="rId_hyperlink_23" Type="http://schemas.openxmlformats.org/officeDocument/2006/relationships/hyperlink" Target="https://www.diodes.com/part/view/ZXMS6006DT8Q" TargetMode="External"/><Relationship Id="rId_hyperlink_24" Type="http://schemas.openxmlformats.org/officeDocument/2006/relationships/hyperlink" Target="https://www.diodes.com/part/view/ZXMS6006SGQ" TargetMode="External"/><Relationship Id="rId_hyperlink_25" Type="http://schemas.openxmlformats.org/officeDocument/2006/relationships/hyperlink" Target="https://www.diodes.com/part/view/ZXMS6008DN8Q" TargetMode="External"/><Relationship Id="rId_hyperlink_26" Type="http://schemas.openxmlformats.org/officeDocument/2006/relationships/hyperlink" Target="https://www.diodes.com/part/view/ZXMS6008FFQ" TargetMode="External"/><Relationship Id="rId_hyperlink_27" Type="http://schemas.openxmlformats.org/officeDocument/2006/relationships/hyperlink" Target="https://www.diodes.com/part/view/ZXMS6008N8Q" TargetMode="External"/><Relationship Id="rId_hyperlink_28" Type="http://schemas.openxmlformats.org/officeDocument/2006/relationships/hyperlink" Target="https://www.diodes.com/assets/Datasheets/BSP75GQ.pdf" TargetMode="External"/><Relationship Id="rId_hyperlink_29" Type="http://schemas.openxmlformats.org/officeDocument/2006/relationships/hyperlink" Target="https://www.diodes.com/assets/Datasheets/BSP75GQ-13.pdf" TargetMode="External"/><Relationship Id="rId_hyperlink_30" Type="http://schemas.openxmlformats.org/officeDocument/2006/relationships/hyperlink" Target="https://www.diodes.com/assets/Datasheets/BSP75NQ.pdf" TargetMode="External"/><Relationship Id="rId_hyperlink_31" Type="http://schemas.openxmlformats.org/officeDocument/2006/relationships/hyperlink" Target="https://www.diodes.com/assets/Datasheets/BSP75NQ-13.pdf" TargetMode="External"/><Relationship Id="rId_hyperlink_32" Type="http://schemas.openxmlformats.org/officeDocument/2006/relationships/hyperlink" Target="https://www.diodes.com/assets/Datasheets/ZXMS6001N3Q.pdf" TargetMode="External"/><Relationship Id="rId_hyperlink_33" Type="http://schemas.openxmlformats.org/officeDocument/2006/relationships/hyperlink" Target="https://www.diodes.com/assets/Datasheets/ZXMS6004DGQ.pdf" TargetMode="External"/><Relationship Id="rId_hyperlink_34" Type="http://schemas.openxmlformats.org/officeDocument/2006/relationships/hyperlink" Target="https://www.diodes.com/assets/Datasheets/ZXMS6004DGQ-13.pdf" TargetMode="External"/><Relationship Id="rId_hyperlink_35" Type="http://schemas.openxmlformats.org/officeDocument/2006/relationships/hyperlink" Target="https://www.diodes.com/assets/Datasheets/ZXMS6004DN8Q.pdf" TargetMode="External"/><Relationship Id="rId_hyperlink_36" Type="http://schemas.openxmlformats.org/officeDocument/2006/relationships/hyperlink" Target="https://www.diodes.com/assets/Datasheets/ZXMS6004DT8Q.pdf" TargetMode="External"/><Relationship Id="rId_hyperlink_37" Type="http://schemas.openxmlformats.org/officeDocument/2006/relationships/hyperlink" Target="https://www.diodes.com/assets/Datasheets/ZXMS6004FFQ.pdf" TargetMode="External"/><Relationship Id="rId_hyperlink_38" Type="http://schemas.openxmlformats.org/officeDocument/2006/relationships/hyperlink" Target="https://www.diodes.com/assets/Datasheets/ZXMS6004FFQ-7.pdf" TargetMode="External"/><Relationship Id="rId_hyperlink_39" Type="http://schemas.openxmlformats.org/officeDocument/2006/relationships/hyperlink" Target="https://www.diodes.com/assets/Datasheets/ZXMS6004N8Q.pdf" TargetMode="External"/><Relationship Id="rId_hyperlink_40" Type="http://schemas.openxmlformats.org/officeDocument/2006/relationships/hyperlink" Target="https://www.diodes.com/assets/Datasheets/ZXMS6004SGQ.pdf" TargetMode="External"/><Relationship Id="rId_hyperlink_41" Type="http://schemas.openxmlformats.org/officeDocument/2006/relationships/hyperlink" Target="https://www.diodes.com/assets/Datasheets/ZXMS6005DGQ-13.pdf" TargetMode="External"/><Relationship Id="rId_hyperlink_42" Type="http://schemas.openxmlformats.org/officeDocument/2006/relationships/hyperlink" Target="https://www.diodes.com/assets/Datasheets/ZXMS6005DGQ.pdf" TargetMode="External"/><Relationship Id="rId_hyperlink_43" Type="http://schemas.openxmlformats.org/officeDocument/2006/relationships/hyperlink" Target="https://www.diodes.com/assets/Datasheets/ZXMS6005DN8Q.pdf" TargetMode="External"/><Relationship Id="rId_hyperlink_44" Type="http://schemas.openxmlformats.org/officeDocument/2006/relationships/hyperlink" Target="https://www.diodes.com/assets/Datasheets/ZXMS6005DT8Q.pdf" TargetMode="External"/><Relationship Id="rId_hyperlink_45" Type="http://schemas.openxmlformats.org/officeDocument/2006/relationships/hyperlink" Target="https://www.diodes.com/assets/Datasheets/ZXMS6005N8Q.pdf" TargetMode="External"/><Relationship Id="rId_hyperlink_46" Type="http://schemas.openxmlformats.org/officeDocument/2006/relationships/hyperlink" Target="https://www.diodes.com/assets/Datasheets/ZXMS6005SGQ.pdf" TargetMode="External"/><Relationship Id="rId_hyperlink_47" Type="http://schemas.openxmlformats.org/officeDocument/2006/relationships/hyperlink" Target="https://www.diodes.com/assets/Datasheets/ZXMS6006DGQ.pdf" TargetMode="External"/><Relationship Id="rId_hyperlink_48" Type="http://schemas.openxmlformats.org/officeDocument/2006/relationships/hyperlink" Target="https://www.diodes.com/assets/Datasheets/ZXMS6006DGQ-13.pdf" TargetMode="External"/><Relationship Id="rId_hyperlink_49" Type="http://schemas.openxmlformats.org/officeDocument/2006/relationships/hyperlink" Target="https://www.diodes.com/assets/Datasheets/ZXMS6006DN8Q.pdf" TargetMode="External"/><Relationship Id="rId_hyperlink_50" Type="http://schemas.openxmlformats.org/officeDocument/2006/relationships/hyperlink" Target="https://www.diodes.com/assets/Datasheets/ZXMS6006DT8Q.pdf" TargetMode="External"/><Relationship Id="rId_hyperlink_51" Type="http://schemas.openxmlformats.org/officeDocument/2006/relationships/hyperlink" Target="https://www.diodes.com/assets/Datasheets/ZXMS6006SGQ.pdf" TargetMode="External"/><Relationship Id="rId_hyperlink_52" Type="http://schemas.openxmlformats.org/officeDocument/2006/relationships/hyperlink" Target="https://www.diodes.com/assets/Datasheets/ZXMS6008DN8Q.pdf" TargetMode="External"/><Relationship Id="rId_hyperlink_53" Type="http://schemas.openxmlformats.org/officeDocument/2006/relationships/hyperlink" Target="https://www.diodes.com/assets/Datasheets/ZXMS6008FFQ.pdf" TargetMode="External"/><Relationship Id="rId_hyperlink_54" Type="http://schemas.openxmlformats.org/officeDocument/2006/relationships/hyperlink" Target="https://www.diodes.com/assets/Datasheets/ZXMS6008N8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S28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7.412" bestFit="true" customWidth="true" style="0"/>
    <col min="2" max="2" width="30" customWidth="true" style="0"/>
    <col min="3" max="3" width="17.412" bestFit="true" customWidth="true" style="0"/>
    <col min="4" max="4" width="81.171" bestFit="true" customWidth="true" style="0"/>
    <col min="5" max="5" width="18.591" bestFit="true" customWidth="true" style="0"/>
    <col min="6" max="6" width="52.761" bestFit="true" customWidth="true" style="0"/>
    <col min="7" max="7" width="18.591" bestFit="true" customWidth="true" style="0"/>
    <col min="8" max="8" width="12.83" bestFit="true" customWidth="true" style="0"/>
    <col min="9" max="9" width="7.986" bestFit="true" customWidth="true" style="0"/>
    <col min="10" max="10" width="13.878" bestFit="true" customWidth="true" style="0"/>
    <col min="11" max="11" width="20.947" bestFit="true" customWidth="true" style="0"/>
    <col min="12" max="12" width="10.343" bestFit="true" customWidth="true" style="0"/>
    <col min="13" max="13" width="35.218" bestFit="true" customWidth="true" style="0"/>
    <col min="14" max="14" width="33.908" bestFit="true" customWidth="true" style="0"/>
    <col min="15" max="15" width="36.396" bestFit="true" customWidth="true" style="0"/>
    <col min="16" max="16" width="26.97" bestFit="true" customWidth="true" style="0"/>
    <col min="17" max="17" width="12.83" bestFit="true" customWidth="true" style="0"/>
    <col min="18" max="18" width="11.521" bestFit="true" customWidth="true" style="0"/>
    <col min="19" max="19" width="19.9" bestFit="true" customWidth="true" style="0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TAB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B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VDSS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5V (A)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P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 (W)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(3V) (mΩ)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@V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(5V) (mΩ)</t>
          </r>
        </is>
      </c>
      <c r="O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R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DS(ON)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 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(10V) (mΩ)</t>
          </r>
        </is>
      </c>
      <c r="P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DS(SC)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IN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5V (V)</t>
          </r>
        </is>
      </c>
      <c r="Q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EAS (mJ)</t>
          </r>
        </is>
      </c>
      <c r="R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J (°C)</t>
          </r>
        </is>
      </c>
      <c r="S1" s="1" t="s">
        <v>18</v>
      </c>
    </row>
    <row r="2" spans="1:19">
      <c r="A2" t="s">
        <v>19</v>
      </c>
      <c r="B2" s="2" t="str">
        <f>Hyperlink("https://www.diodes.com/assets/Datasheets/BSP75GQ.pdf")</f>
        <v>https://www.diodes.com/assets/Datasheets/BSP75GQ.pdf</v>
      </c>
      <c r="C2" t="str">
        <f>Hyperlink("https://www.diodes.com/part/view/BSP75GQ","BSP75GQ")</f>
        <v>BSP75GQ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>
        <v>60</v>
      </c>
      <c r="K2">
        <v>1.4</v>
      </c>
      <c r="L2">
        <v>2.5</v>
      </c>
      <c r="N2">
        <v>675</v>
      </c>
      <c r="O2">
        <v>550</v>
      </c>
      <c r="P2">
        <v>36</v>
      </c>
      <c r="Q2">
        <v>550</v>
      </c>
      <c r="R2">
        <v>150</v>
      </c>
      <c r="S2" t="s">
        <v>26</v>
      </c>
    </row>
    <row r="3" spans="1:19">
      <c r="A3" t="s">
        <v>27</v>
      </c>
      <c r="B3" s="2" t="str">
        <f>Hyperlink("https://www.diodes.com/assets/Datasheets/BSP75GQ-13.pdf")</f>
        <v>https://www.diodes.com/assets/Datasheets/BSP75GQ-13.pdf</v>
      </c>
      <c r="C3" t="str">
        <f>Hyperlink("https://www.diodes.com/part/view/BSP75GQ-13","BSP75GQ-13")</f>
        <v>BSP75GQ-13</v>
      </c>
      <c r="D3" t="s">
        <v>28</v>
      </c>
      <c r="E3" t="s">
        <v>21</v>
      </c>
      <c r="F3" t="s">
        <v>22</v>
      </c>
      <c r="G3" t="s">
        <v>23</v>
      </c>
      <c r="H3" t="s">
        <v>24</v>
      </c>
      <c r="I3" t="s">
        <v>25</v>
      </c>
      <c r="J3">
        <v>60</v>
      </c>
      <c r="K3">
        <v>1.4</v>
      </c>
      <c r="L3">
        <v>2.5</v>
      </c>
      <c r="N3">
        <v>675</v>
      </c>
      <c r="O3">
        <v>550</v>
      </c>
      <c r="P3">
        <v>36</v>
      </c>
      <c r="Q3">
        <v>550</v>
      </c>
      <c r="R3">
        <v>150</v>
      </c>
      <c r="S3" t="s">
        <v>29</v>
      </c>
    </row>
    <row r="4" spans="1:19">
      <c r="A4" t="s">
        <v>30</v>
      </c>
      <c r="B4" s="2" t="str">
        <f>Hyperlink("https://www.diodes.com/assets/Datasheets/BSP75NQ.pdf")</f>
        <v>https://www.diodes.com/assets/Datasheets/BSP75NQ.pdf</v>
      </c>
      <c r="C4" t="str">
        <f>Hyperlink("https://www.diodes.com/part/view/BSP75NQ","BSP75NQ")</f>
        <v>BSP75NQ</v>
      </c>
      <c r="D4" t="s">
        <v>20</v>
      </c>
      <c r="E4" t="s">
        <v>21</v>
      </c>
      <c r="F4" t="s">
        <v>22</v>
      </c>
      <c r="G4" t="s">
        <v>23</v>
      </c>
      <c r="H4" t="s">
        <v>24</v>
      </c>
      <c r="I4" t="s">
        <v>31</v>
      </c>
      <c r="J4">
        <v>60</v>
      </c>
      <c r="K4">
        <v>1.1</v>
      </c>
      <c r="L4">
        <v>1.5</v>
      </c>
      <c r="N4">
        <v>675</v>
      </c>
      <c r="O4">
        <v>550</v>
      </c>
      <c r="P4">
        <v>36</v>
      </c>
      <c r="Q4">
        <v>550</v>
      </c>
      <c r="R4">
        <v>150</v>
      </c>
      <c r="S4" t="s">
        <v>26</v>
      </c>
    </row>
    <row r="5" spans="1:19">
      <c r="A5" t="s">
        <v>32</v>
      </c>
      <c r="B5" s="2" t="str">
        <f>Hyperlink("https://www.diodes.com/assets/Datasheets/BSP75NQ-13.pdf")</f>
        <v>https://www.diodes.com/assets/Datasheets/BSP75NQ-13.pdf</v>
      </c>
      <c r="C5" t="str">
        <f>Hyperlink("https://www.diodes.com/part/view/BSP75NQ-13","BSP75NQ-13")</f>
        <v>BSP75NQ-13</v>
      </c>
      <c r="D5" t="s">
        <v>28</v>
      </c>
      <c r="E5" t="s">
        <v>21</v>
      </c>
      <c r="F5" t="s">
        <v>22</v>
      </c>
      <c r="G5" t="s">
        <v>23</v>
      </c>
      <c r="H5" t="s">
        <v>24</v>
      </c>
      <c r="I5" t="s">
        <v>31</v>
      </c>
      <c r="J5">
        <v>60</v>
      </c>
      <c r="K5">
        <v>1.1</v>
      </c>
      <c r="L5">
        <v>1.5</v>
      </c>
      <c r="N5">
        <v>675</v>
      </c>
      <c r="O5">
        <v>550</v>
      </c>
      <c r="P5">
        <v>36</v>
      </c>
      <c r="Q5">
        <v>550</v>
      </c>
      <c r="R5">
        <v>150</v>
      </c>
      <c r="S5" t="s">
        <v>29</v>
      </c>
    </row>
    <row r="6" spans="1:19">
      <c r="A6" t="s">
        <v>33</v>
      </c>
      <c r="B6" s="2" t="str">
        <f>Hyperlink("https://www.diodes.com/assets/Datasheets/ZXMS6001N3Q.pdf")</f>
        <v>https://www.diodes.com/assets/Datasheets/ZXMS6001N3Q.pdf</v>
      </c>
      <c r="C6" t="str">
        <f>Hyperlink("https://www.diodes.com/part/view/ZXMS6001N3Q","ZXMS6001N3Q")</f>
        <v>ZXMS6001N3Q</v>
      </c>
      <c r="D6" t="s">
        <v>34</v>
      </c>
      <c r="E6" t="s">
        <v>21</v>
      </c>
      <c r="F6" t="s">
        <v>22</v>
      </c>
      <c r="G6" t="s">
        <v>23</v>
      </c>
      <c r="H6" t="s">
        <v>24</v>
      </c>
      <c r="I6" t="s">
        <v>31</v>
      </c>
      <c r="J6">
        <v>60</v>
      </c>
      <c r="K6">
        <v>1.1</v>
      </c>
      <c r="L6">
        <v>1.5</v>
      </c>
      <c r="M6">
        <v>2000</v>
      </c>
      <c r="N6">
        <v>675</v>
      </c>
      <c r="P6">
        <v>36</v>
      </c>
      <c r="Q6">
        <v>550</v>
      </c>
      <c r="R6">
        <v>150</v>
      </c>
      <c r="S6" t="s">
        <v>26</v>
      </c>
    </row>
    <row r="7" spans="1:19">
      <c r="A7" t="s">
        <v>35</v>
      </c>
      <c r="B7" s="2" t="str">
        <f>Hyperlink("https://www.diodes.com/assets/Datasheets/ZXMS6004DGQ.pdf")</f>
        <v>https://www.diodes.com/assets/Datasheets/ZXMS6004DGQ.pdf</v>
      </c>
      <c r="C7" t="str">
        <f>Hyperlink("https://www.diodes.com/part/view/ZXMS6004DGQ","ZXMS6004DGQ")</f>
        <v>ZXMS6004DGQ</v>
      </c>
      <c r="D7" t="s">
        <v>36</v>
      </c>
      <c r="E7" t="s">
        <v>21</v>
      </c>
      <c r="F7" t="s">
        <v>22</v>
      </c>
      <c r="G7" t="s">
        <v>23</v>
      </c>
      <c r="H7" t="s">
        <v>24</v>
      </c>
      <c r="I7" t="s">
        <v>25</v>
      </c>
      <c r="J7">
        <v>60</v>
      </c>
      <c r="K7">
        <v>1.3</v>
      </c>
      <c r="L7">
        <v>3</v>
      </c>
      <c r="M7">
        <v>600</v>
      </c>
      <c r="N7">
        <v>500</v>
      </c>
      <c r="P7">
        <v>36</v>
      </c>
      <c r="Q7">
        <v>490</v>
      </c>
      <c r="R7">
        <v>150</v>
      </c>
      <c r="S7" t="s">
        <v>26</v>
      </c>
    </row>
    <row r="8" spans="1:19">
      <c r="A8" t="s">
        <v>37</v>
      </c>
      <c r="B8" s="2" t="str">
        <f>Hyperlink("https://www.diodes.com/assets/Datasheets/ZXMS6004DGQ-13.pdf")</f>
        <v>https://www.diodes.com/assets/Datasheets/ZXMS6004DGQ-13.pdf</v>
      </c>
      <c r="C8" t="str">
        <f>Hyperlink("https://www.diodes.com/part/view/ZXMS6004DGQ-13","ZXMS6004DGQ-13")</f>
        <v>ZXMS6004DGQ-13</v>
      </c>
      <c r="D8" t="s">
        <v>38</v>
      </c>
      <c r="E8" t="s">
        <v>21</v>
      </c>
      <c r="F8" t="s">
        <v>22</v>
      </c>
      <c r="G8" t="s">
        <v>23</v>
      </c>
      <c r="H8" t="s">
        <v>24</v>
      </c>
      <c r="I8" t="s">
        <v>25</v>
      </c>
      <c r="J8">
        <v>60</v>
      </c>
      <c r="K8">
        <v>1.3</v>
      </c>
      <c r="L8">
        <v>1.67</v>
      </c>
      <c r="M8">
        <v>600</v>
      </c>
      <c r="N8">
        <v>500</v>
      </c>
      <c r="P8">
        <v>36</v>
      </c>
      <c r="Q8">
        <v>490</v>
      </c>
      <c r="R8">
        <v>150</v>
      </c>
      <c r="S8" t="s">
        <v>26</v>
      </c>
    </row>
    <row r="9" spans="1:19">
      <c r="A9" t="s">
        <v>39</v>
      </c>
      <c r="B9" s="2" t="str">
        <f>Hyperlink("https://www.diodes.com/assets/Datasheets/ZXMS6004DN8Q.pdf")</f>
        <v>https://www.diodes.com/assets/Datasheets/ZXMS6004DN8Q.pdf</v>
      </c>
      <c r="C9" t="str">
        <f>Hyperlink("https://www.diodes.com/part/view/ZXMS6004DN8Q","ZXMS6004DN8Q")</f>
        <v>ZXMS6004DN8Q</v>
      </c>
      <c r="D9" t="s">
        <v>36</v>
      </c>
      <c r="E9" t="s">
        <v>21</v>
      </c>
      <c r="F9" t="s">
        <v>22</v>
      </c>
      <c r="G9" t="s">
        <v>40</v>
      </c>
      <c r="H9" t="s">
        <v>24</v>
      </c>
      <c r="J9">
        <v>60</v>
      </c>
      <c r="K9">
        <v>1.2</v>
      </c>
      <c r="L9">
        <v>1.56</v>
      </c>
      <c r="M9">
        <v>600</v>
      </c>
      <c r="N9">
        <v>500</v>
      </c>
      <c r="P9">
        <v>36</v>
      </c>
      <c r="Q9">
        <v>120</v>
      </c>
      <c r="R9">
        <v>150</v>
      </c>
      <c r="S9" t="s">
        <v>41</v>
      </c>
    </row>
    <row r="10" spans="1:19">
      <c r="A10" t="s">
        <v>42</v>
      </c>
      <c r="B10" s="2" t="str">
        <f>Hyperlink("https://www.diodes.com/assets/Datasheets/ZXMS6004DT8Q.pdf")</f>
        <v>https://www.diodes.com/assets/Datasheets/ZXMS6004DT8Q.pdf</v>
      </c>
      <c r="C10" t="str">
        <f>Hyperlink("https://www.diodes.com/part/view/ZXMS6004DT8Q","ZXMS6004DT8Q")</f>
        <v>ZXMS6004DT8Q</v>
      </c>
      <c r="D10" t="s">
        <v>43</v>
      </c>
      <c r="E10" t="s">
        <v>21</v>
      </c>
      <c r="F10" t="s">
        <v>22</v>
      </c>
      <c r="G10" t="s">
        <v>40</v>
      </c>
      <c r="H10" t="s">
        <v>24</v>
      </c>
      <c r="J10">
        <v>60</v>
      </c>
      <c r="K10">
        <v>1.2</v>
      </c>
      <c r="L10">
        <v>2.13</v>
      </c>
      <c r="M10">
        <v>600</v>
      </c>
      <c r="N10">
        <v>500</v>
      </c>
      <c r="P10">
        <v>36</v>
      </c>
      <c r="Q10">
        <v>210</v>
      </c>
      <c r="R10">
        <v>150</v>
      </c>
      <c r="S10" t="s">
        <v>44</v>
      </c>
    </row>
    <row r="11" spans="1:19">
      <c r="A11" t="s">
        <v>45</v>
      </c>
      <c r="B11" s="2" t="str">
        <f>Hyperlink("https://www.diodes.com/assets/Datasheets/ZXMS6004FFQ.pdf")</f>
        <v>https://www.diodes.com/assets/Datasheets/ZXMS6004FFQ.pdf</v>
      </c>
      <c r="C11" t="str">
        <f>Hyperlink("https://www.diodes.com/part/view/ZXMS6004FFQ","ZXMS6004FFQ")</f>
        <v>ZXMS6004FFQ</v>
      </c>
      <c r="D11" t="s">
        <v>46</v>
      </c>
      <c r="E11" t="s">
        <v>21</v>
      </c>
      <c r="F11" t="s">
        <v>22</v>
      </c>
      <c r="G11" t="s">
        <v>23</v>
      </c>
      <c r="H11" t="s">
        <v>24</v>
      </c>
      <c r="J11">
        <v>60</v>
      </c>
      <c r="K11">
        <v>1.3</v>
      </c>
      <c r="L11">
        <v>1.5</v>
      </c>
      <c r="M11">
        <v>600</v>
      </c>
      <c r="N11">
        <v>500</v>
      </c>
      <c r="P11">
        <v>36</v>
      </c>
      <c r="Q11">
        <v>90</v>
      </c>
      <c r="R11">
        <v>150</v>
      </c>
      <c r="S11" t="s">
        <v>47</v>
      </c>
    </row>
    <row r="12" spans="1:19">
      <c r="A12" t="s">
        <v>48</v>
      </c>
      <c r="B12" s="2" t="str">
        <f>Hyperlink("https://www.diodes.com/assets/Datasheets/ZXMS6004FFQ-7.pdf")</f>
        <v>https://www.diodes.com/assets/Datasheets/ZXMS6004FFQ-7.pdf</v>
      </c>
      <c r="C12" t="str">
        <f>Hyperlink("https://www.diodes.com/part/view/ZXMS6004FFQ-7","ZXMS6004FFQ-7")</f>
        <v>ZXMS6004FFQ-7</v>
      </c>
      <c r="D12" t="s">
        <v>49</v>
      </c>
      <c r="E12" t="s">
        <v>21</v>
      </c>
      <c r="F12" t="s">
        <v>22</v>
      </c>
      <c r="G12" t="s">
        <v>23</v>
      </c>
      <c r="H12" t="s">
        <v>24</v>
      </c>
      <c r="J12">
        <v>60</v>
      </c>
      <c r="K12">
        <v>1.3</v>
      </c>
      <c r="L12">
        <v>1.5</v>
      </c>
      <c r="M12">
        <v>600</v>
      </c>
      <c r="N12">
        <v>500</v>
      </c>
      <c r="P12">
        <v>36</v>
      </c>
      <c r="Q12">
        <v>90</v>
      </c>
      <c r="R12">
        <v>150</v>
      </c>
      <c r="S12" t="s">
        <v>47</v>
      </c>
    </row>
    <row r="13" spans="1:19">
      <c r="A13" t="s">
        <v>50</v>
      </c>
      <c r="B13" s="2" t="str">
        <f>Hyperlink("https://www.diodes.com/assets/Datasheets/ZXMS6004N8Q.pdf")</f>
        <v>https://www.diodes.com/assets/Datasheets/ZXMS6004N8Q.pdf</v>
      </c>
      <c r="C13" t="str">
        <f>Hyperlink("https://www.diodes.com/part/view/ZXMS6004N8Q","ZXMS6004N8Q")</f>
        <v>ZXMS6004N8Q</v>
      </c>
      <c r="D13" t="s">
        <v>36</v>
      </c>
      <c r="E13" t="s">
        <v>21</v>
      </c>
      <c r="F13" t="s">
        <v>22</v>
      </c>
      <c r="G13" t="s">
        <v>23</v>
      </c>
      <c r="H13" t="s">
        <v>24</v>
      </c>
      <c r="J13">
        <v>60</v>
      </c>
      <c r="K13">
        <v>1.3</v>
      </c>
      <c r="L13">
        <v>1.5</v>
      </c>
      <c r="M13">
        <v>600</v>
      </c>
      <c r="N13">
        <v>500</v>
      </c>
      <c r="P13">
        <v>36</v>
      </c>
      <c r="Q13">
        <v>120</v>
      </c>
      <c r="R13">
        <v>150</v>
      </c>
      <c r="S13" t="s">
        <v>41</v>
      </c>
    </row>
    <row r="14" spans="1:19">
      <c r="A14" t="s">
        <v>51</v>
      </c>
      <c r="B14" s="2" t="str">
        <f>Hyperlink("https://www.diodes.com/assets/Datasheets/ZXMS6004SGQ.pdf")</f>
        <v>https://www.diodes.com/assets/Datasheets/ZXMS6004SGQ.pdf</v>
      </c>
      <c r="C14" t="str">
        <f>Hyperlink("https://www.diodes.com/part/view/ZXMS6004SGQ","ZXMS6004SGQ")</f>
        <v>ZXMS6004SGQ</v>
      </c>
      <c r="D14" t="s">
        <v>36</v>
      </c>
      <c r="E14" t="s">
        <v>21</v>
      </c>
      <c r="F14" t="s">
        <v>22</v>
      </c>
      <c r="G14" t="s">
        <v>23</v>
      </c>
      <c r="H14" t="s">
        <v>24</v>
      </c>
      <c r="I14" t="s">
        <v>31</v>
      </c>
      <c r="J14">
        <v>60</v>
      </c>
      <c r="K14">
        <v>1.3</v>
      </c>
      <c r="L14">
        <v>1.6</v>
      </c>
      <c r="M14">
        <v>600</v>
      </c>
      <c r="N14">
        <v>500</v>
      </c>
      <c r="P14">
        <v>36</v>
      </c>
      <c r="Q14">
        <v>480</v>
      </c>
      <c r="R14">
        <v>150</v>
      </c>
      <c r="S14" t="s">
        <v>26</v>
      </c>
    </row>
    <row r="15" spans="1:19">
      <c r="A15" t="s">
        <v>52</v>
      </c>
      <c r="B15" s="2" t="str">
        <f>Hyperlink("https://www.diodes.com/assets/Datasheets/ZXMS6005DGQ-13.pdf")</f>
        <v>https://www.diodes.com/assets/Datasheets/ZXMS6005DGQ-13.pdf</v>
      </c>
      <c r="C15" t="str">
        <f>Hyperlink("https://www.diodes.com/part/view/ZXMS6005DGQ-13","ZXMS6005DGQ-13")</f>
        <v>ZXMS6005DGQ-13</v>
      </c>
      <c r="D15" t="s">
        <v>38</v>
      </c>
      <c r="E15" t="s">
        <v>21</v>
      </c>
      <c r="F15" t="s">
        <v>22</v>
      </c>
      <c r="G15" t="s">
        <v>23</v>
      </c>
      <c r="H15" t="s">
        <v>24</v>
      </c>
      <c r="I15" t="s">
        <v>25</v>
      </c>
      <c r="J15">
        <v>60</v>
      </c>
      <c r="K15">
        <v>2</v>
      </c>
      <c r="L15">
        <v>1.69</v>
      </c>
      <c r="M15">
        <v>250</v>
      </c>
      <c r="N15">
        <v>200</v>
      </c>
      <c r="P15">
        <v>24</v>
      </c>
      <c r="Q15">
        <v>490</v>
      </c>
      <c r="R15">
        <v>150</v>
      </c>
      <c r="S15" t="s">
        <v>26</v>
      </c>
    </row>
    <row r="16" spans="1:19">
      <c r="A16" t="s">
        <v>53</v>
      </c>
      <c r="B16" s="2" t="str">
        <f>Hyperlink("https://www.diodes.com/assets/Datasheets/ZXMS6005DGQ.pdf")</f>
        <v>https://www.diodes.com/assets/Datasheets/ZXMS6005DGQ.pdf</v>
      </c>
      <c r="C16" t="str">
        <f>Hyperlink("https://www.diodes.com/part/view/ZXMS6005DGQTA","ZXMS6005DGQTA")</f>
        <v>ZXMS6005DGQTA</v>
      </c>
      <c r="D16" t="s">
        <v>34</v>
      </c>
      <c r="E16" t="s">
        <v>21</v>
      </c>
      <c r="F16" t="s">
        <v>22</v>
      </c>
      <c r="G16" t="s">
        <v>23</v>
      </c>
      <c r="H16" t="s">
        <v>24</v>
      </c>
      <c r="I16" t="s">
        <v>25</v>
      </c>
      <c r="J16">
        <v>60</v>
      </c>
      <c r="K16">
        <v>2</v>
      </c>
      <c r="L16">
        <v>3</v>
      </c>
      <c r="M16">
        <v>250</v>
      </c>
      <c r="N16">
        <v>200</v>
      </c>
      <c r="P16">
        <v>24</v>
      </c>
      <c r="Q16">
        <v>490</v>
      </c>
      <c r="R16">
        <v>150</v>
      </c>
      <c r="S16" t="s">
        <v>26</v>
      </c>
    </row>
    <row r="17" spans="1:19">
      <c r="A17" t="s">
        <v>54</v>
      </c>
      <c r="B17" s="2" t="str">
        <f>Hyperlink("https://www.diodes.com/assets/Datasheets/ZXMS6005DN8Q.pdf")</f>
        <v>https://www.diodes.com/assets/Datasheets/ZXMS6005DN8Q.pdf</v>
      </c>
      <c r="C17" t="str">
        <f>Hyperlink("https://www.diodes.com/part/view/ZXMS6005DN8Q","ZXMS6005DN8Q")</f>
        <v>ZXMS6005DN8Q</v>
      </c>
      <c r="D17" t="s">
        <v>34</v>
      </c>
      <c r="E17" t="s">
        <v>21</v>
      </c>
      <c r="F17" t="s">
        <v>22</v>
      </c>
      <c r="G17" t="s">
        <v>40</v>
      </c>
      <c r="H17" t="s">
        <v>24</v>
      </c>
      <c r="J17">
        <v>60</v>
      </c>
      <c r="K17">
        <v>1.8</v>
      </c>
      <c r="L17">
        <v>1.56</v>
      </c>
      <c r="M17">
        <v>250</v>
      </c>
      <c r="N17">
        <v>200</v>
      </c>
      <c r="P17">
        <v>16</v>
      </c>
      <c r="Q17">
        <v>120</v>
      </c>
      <c r="R17">
        <v>150</v>
      </c>
      <c r="S17" t="s">
        <v>41</v>
      </c>
    </row>
    <row r="18" spans="1:19">
      <c r="A18" t="s">
        <v>55</v>
      </c>
      <c r="B18" s="2" t="str">
        <f>Hyperlink("https://www.diodes.com/assets/Datasheets/ZXMS6005DT8Q.pdf")</f>
        <v>https://www.diodes.com/assets/Datasheets/ZXMS6005DT8Q.pdf</v>
      </c>
      <c r="C18" t="str">
        <f>Hyperlink("https://www.diodes.com/part/view/ZXMS6005DT8Q","ZXMS6005DT8Q")</f>
        <v>ZXMS6005DT8Q</v>
      </c>
      <c r="D18" t="s">
        <v>43</v>
      </c>
      <c r="E18" t="s">
        <v>21</v>
      </c>
      <c r="F18" t="s">
        <v>22</v>
      </c>
      <c r="G18" t="s">
        <v>40</v>
      </c>
      <c r="H18" t="s">
        <v>24</v>
      </c>
      <c r="J18">
        <v>60</v>
      </c>
      <c r="K18">
        <v>1.8</v>
      </c>
      <c r="L18">
        <v>2.13</v>
      </c>
      <c r="M18">
        <v>250</v>
      </c>
      <c r="N18">
        <v>200</v>
      </c>
      <c r="P18">
        <v>24</v>
      </c>
      <c r="Q18">
        <v>210</v>
      </c>
      <c r="R18">
        <v>150</v>
      </c>
      <c r="S18" t="s">
        <v>44</v>
      </c>
    </row>
    <row r="19" spans="1:19">
      <c r="A19" t="s">
        <v>56</v>
      </c>
      <c r="B19" s="2" t="str">
        <f>Hyperlink("https://www.diodes.com/assets/Datasheets/ZXMS6005N8Q.pdf")</f>
        <v>https://www.diodes.com/assets/Datasheets/ZXMS6005N8Q.pdf</v>
      </c>
      <c r="C19" t="str">
        <f>Hyperlink("https://www.diodes.com/part/view/ZXMS6005N8Q","ZXMS6005N8Q")</f>
        <v>ZXMS6005N8Q</v>
      </c>
      <c r="D19" t="s">
        <v>57</v>
      </c>
      <c r="E19" t="s">
        <v>21</v>
      </c>
      <c r="F19" t="s">
        <v>22</v>
      </c>
      <c r="G19" t="s">
        <v>23</v>
      </c>
      <c r="H19" t="s">
        <v>24</v>
      </c>
      <c r="J19">
        <v>60</v>
      </c>
      <c r="K19">
        <v>2</v>
      </c>
      <c r="L19">
        <v>1.65</v>
      </c>
      <c r="M19">
        <v>250</v>
      </c>
      <c r="N19">
        <v>200</v>
      </c>
      <c r="P19">
        <v>24</v>
      </c>
      <c r="Q19">
        <v>120</v>
      </c>
      <c r="R19">
        <v>150</v>
      </c>
      <c r="S19" t="s">
        <v>41</v>
      </c>
    </row>
    <row r="20" spans="1:19">
      <c r="A20" t="s">
        <v>58</v>
      </c>
      <c r="B20" s="2" t="str">
        <f>Hyperlink("https://www.diodes.com/assets/Datasheets/ZXMS6005SGQ.pdf")</f>
        <v>https://www.diodes.com/assets/Datasheets/ZXMS6005SGQ.pdf</v>
      </c>
      <c r="C20" t="str">
        <f>Hyperlink("https://www.diodes.com/part/view/ZXMS6005SGQ","ZXMS6005SGQ")</f>
        <v>ZXMS6005SGQ</v>
      </c>
      <c r="D20" t="s">
        <v>34</v>
      </c>
      <c r="E20" t="s">
        <v>21</v>
      </c>
      <c r="F20" t="s">
        <v>22</v>
      </c>
      <c r="G20" t="s">
        <v>23</v>
      </c>
      <c r="H20" t="s">
        <v>24</v>
      </c>
      <c r="I20" t="s">
        <v>31</v>
      </c>
      <c r="J20">
        <v>60</v>
      </c>
      <c r="K20">
        <v>2</v>
      </c>
      <c r="L20">
        <v>1.6</v>
      </c>
      <c r="M20">
        <v>250</v>
      </c>
      <c r="N20">
        <v>200</v>
      </c>
      <c r="P20">
        <v>24</v>
      </c>
      <c r="Q20">
        <v>480</v>
      </c>
      <c r="R20">
        <v>150</v>
      </c>
      <c r="S20" t="s">
        <v>26</v>
      </c>
    </row>
    <row r="21" spans="1:19">
      <c r="A21" t="s">
        <v>59</v>
      </c>
      <c r="B21" s="2" t="str">
        <f>Hyperlink("https://www.diodes.com/assets/Datasheets/ZXMS6006DGQ.pdf")</f>
        <v>https://www.diodes.com/assets/Datasheets/ZXMS6006DGQ.pdf</v>
      </c>
      <c r="C21" t="str">
        <f>Hyperlink("https://www.diodes.com/part/view/ZXMS6006DGQ","ZXMS6006DGQ")</f>
        <v>ZXMS6006DGQ</v>
      </c>
      <c r="D21" t="s">
        <v>34</v>
      </c>
      <c r="E21" t="s">
        <v>21</v>
      </c>
      <c r="F21" t="s">
        <v>22</v>
      </c>
      <c r="G21" t="s">
        <v>23</v>
      </c>
      <c r="H21" t="s">
        <v>24</v>
      </c>
      <c r="I21" t="s">
        <v>25</v>
      </c>
      <c r="J21">
        <v>60</v>
      </c>
      <c r="K21">
        <v>2.8</v>
      </c>
      <c r="L21">
        <v>3</v>
      </c>
      <c r="M21">
        <v>125</v>
      </c>
      <c r="N21">
        <v>100</v>
      </c>
      <c r="P21">
        <v>16</v>
      </c>
      <c r="Q21">
        <v>490</v>
      </c>
      <c r="R21">
        <v>150</v>
      </c>
      <c r="S21" t="s">
        <v>26</v>
      </c>
    </row>
    <row r="22" spans="1:19">
      <c r="A22" t="s">
        <v>60</v>
      </c>
      <c r="B22" s="2" t="str">
        <f>Hyperlink("https://www.diodes.com/assets/Datasheets/ZXMS6006DGQ-13.pdf")</f>
        <v>https://www.diodes.com/assets/Datasheets/ZXMS6006DGQ-13.pdf</v>
      </c>
      <c r="C22" t="str">
        <f>Hyperlink("https://www.diodes.com/part/view/ZXMS6006DGQ-13","ZXMS6006DGQ-13")</f>
        <v>ZXMS6006DGQ-13</v>
      </c>
      <c r="D22" t="s">
        <v>38</v>
      </c>
      <c r="E22" t="s">
        <v>21</v>
      </c>
      <c r="F22" t="s">
        <v>22</v>
      </c>
      <c r="G22" t="s">
        <v>23</v>
      </c>
      <c r="H22" t="s">
        <v>24</v>
      </c>
      <c r="I22" t="s">
        <v>25</v>
      </c>
      <c r="J22">
        <v>60</v>
      </c>
      <c r="K22">
        <v>2.8</v>
      </c>
      <c r="L22">
        <v>1.82</v>
      </c>
      <c r="M22">
        <v>125</v>
      </c>
      <c r="N22">
        <v>100</v>
      </c>
      <c r="P22">
        <v>16</v>
      </c>
      <c r="Q22">
        <v>490</v>
      </c>
      <c r="R22">
        <v>150</v>
      </c>
      <c r="S22" t="s">
        <v>26</v>
      </c>
    </row>
    <row r="23" spans="1:19">
      <c r="A23" t="s">
        <v>61</v>
      </c>
      <c r="B23" s="2" t="str">
        <f>Hyperlink("https://www.diodes.com/assets/Datasheets/ZXMS6006DN8Q.pdf")</f>
        <v>https://www.diodes.com/assets/Datasheets/ZXMS6006DN8Q.pdf</v>
      </c>
      <c r="C23" t="str">
        <f>Hyperlink("https://www.diodes.com/part/view/ZXMS6006DN8Q","ZXMS6006DN8Q")</f>
        <v>ZXMS6006DN8Q</v>
      </c>
      <c r="D23" t="s">
        <v>62</v>
      </c>
      <c r="E23" t="s">
        <v>21</v>
      </c>
      <c r="F23" t="s">
        <v>22</v>
      </c>
      <c r="G23" t="s">
        <v>40</v>
      </c>
      <c r="H23" t="s">
        <v>24</v>
      </c>
      <c r="J23">
        <v>60</v>
      </c>
      <c r="K23">
        <v>2.8</v>
      </c>
      <c r="L23">
        <v>1.67</v>
      </c>
      <c r="M23">
        <v>125</v>
      </c>
      <c r="N23">
        <v>100</v>
      </c>
      <c r="P23">
        <v>16</v>
      </c>
      <c r="Q23">
        <v>210</v>
      </c>
      <c r="R23">
        <v>150</v>
      </c>
      <c r="S23" t="s">
        <v>41</v>
      </c>
    </row>
    <row r="24" spans="1:19">
      <c r="A24" t="s">
        <v>63</v>
      </c>
      <c r="B24" s="2" t="str">
        <f>Hyperlink("https://www.diodes.com/assets/Datasheets/ZXMS6006DT8Q.pdf")</f>
        <v>https://www.diodes.com/assets/Datasheets/ZXMS6006DT8Q.pdf</v>
      </c>
      <c r="C24" t="str">
        <f>Hyperlink("https://www.diodes.com/part/view/ZXMS6006DT8Q","ZXMS6006DT8Q")</f>
        <v>ZXMS6006DT8Q</v>
      </c>
      <c r="D24" t="s">
        <v>64</v>
      </c>
      <c r="E24" t="s">
        <v>21</v>
      </c>
      <c r="F24" t="s">
        <v>22</v>
      </c>
      <c r="G24" t="s">
        <v>40</v>
      </c>
      <c r="H24" t="s">
        <v>24</v>
      </c>
      <c r="J24">
        <v>60</v>
      </c>
      <c r="K24">
        <v>2.8</v>
      </c>
      <c r="L24">
        <v>2.13</v>
      </c>
      <c r="M24">
        <v>125</v>
      </c>
      <c r="N24">
        <v>100</v>
      </c>
      <c r="P24">
        <v>16</v>
      </c>
      <c r="Q24">
        <v>210</v>
      </c>
      <c r="R24">
        <v>150</v>
      </c>
      <c r="S24" t="s">
        <v>44</v>
      </c>
    </row>
    <row r="25" spans="1:19">
      <c r="A25" t="s">
        <v>65</v>
      </c>
      <c r="B25" s="2" t="str">
        <f>Hyperlink("https://www.diodes.com/assets/Datasheets/ZXMS6006SGQ.pdf")</f>
        <v>https://www.diodes.com/assets/Datasheets/ZXMS6006SGQ.pdf</v>
      </c>
      <c r="C25" t="str">
        <f>Hyperlink("https://www.diodes.com/part/view/ZXMS6006SGQ","ZXMS6006SGQ")</f>
        <v>ZXMS6006SGQ</v>
      </c>
      <c r="D25" t="s">
        <v>34</v>
      </c>
      <c r="E25" t="s">
        <v>21</v>
      </c>
      <c r="F25" t="s">
        <v>22</v>
      </c>
      <c r="G25" t="s">
        <v>23</v>
      </c>
      <c r="H25" t="s">
        <v>24</v>
      </c>
      <c r="I25" t="s">
        <v>31</v>
      </c>
      <c r="J25">
        <v>60</v>
      </c>
      <c r="K25">
        <v>2.8</v>
      </c>
      <c r="L25">
        <v>1.6</v>
      </c>
      <c r="M25">
        <v>125</v>
      </c>
      <c r="N25">
        <v>100</v>
      </c>
      <c r="P25">
        <v>16</v>
      </c>
      <c r="Q25">
        <v>480</v>
      </c>
      <c r="R25">
        <v>150</v>
      </c>
      <c r="S25" t="s">
        <v>26</v>
      </c>
    </row>
    <row r="26" spans="1:19">
      <c r="A26" t="s">
        <v>66</v>
      </c>
      <c r="B26" s="2" t="str">
        <f>Hyperlink("https://www.diodes.com/assets/Datasheets/ZXMS6008DN8Q.pdf")</f>
        <v>https://www.diodes.com/assets/Datasheets/ZXMS6008DN8Q.pdf</v>
      </c>
      <c r="C26" t="str">
        <f>Hyperlink("https://www.diodes.com/part/view/ZXMS6008DN8Q","ZXMS6008DN8Q")</f>
        <v>ZXMS6008DN8Q</v>
      </c>
      <c r="D26" t="s">
        <v>67</v>
      </c>
      <c r="E26" t="s">
        <v>21</v>
      </c>
      <c r="F26" t="s">
        <v>22</v>
      </c>
      <c r="G26" t="s">
        <v>40</v>
      </c>
      <c r="H26" t="s">
        <v>24</v>
      </c>
      <c r="J26">
        <v>60</v>
      </c>
      <c r="K26">
        <v>1.1</v>
      </c>
      <c r="L26">
        <v>1.67</v>
      </c>
      <c r="M26">
        <v>800</v>
      </c>
      <c r="N26">
        <v>700</v>
      </c>
      <c r="P26">
        <v>36</v>
      </c>
      <c r="Q26">
        <v>210</v>
      </c>
      <c r="R26">
        <v>150</v>
      </c>
      <c r="S26" t="s">
        <v>41</v>
      </c>
    </row>
    <row r="27" spans="1:19">
      <c r="A27" t="s">
        <v>68</v>
      </c>
      <c r="B27" s="2" t="str">
        <f>Hyperlink("https://www.diodes.com/assets/Datasheets/ZXMS6008FFQ.pdf")</f>
        <v>https://www.diodes.com/assets/Datasheets/ZXMS6008FFQ.pdf</v>
      </c>
      <c r="C27" t="str">
        <f>Hyperlink("https://www.diodes.com/part/view/ZXMS6008FFQ","ZXMS6008FFQ")</f>
        <v>ZXMS6008FFQ</v>
      </c>
      <c r="D27" t="s">
        <v>49</v>
      </c>
      <c r="E27" t="s">
        <v>21</v>
      </c>
      <c r="F27" t="s">
        <v>22</v>
      </c>
      <c r="G27" t="s">
        <v>23</v>
      </c>
      <c r="H27" t="s">
        <v>24</v>
      </c>
      <c r="J27">
        <v>60</v>
      </c>
      <c r="K27">
        <v>0.9</v>
      </c>
      <c r="L27">
        <v>1.5</v>
      </c>
      <c r="M27">
        <v>800</v>
      </c>
      <c r="N27">
        <v>700</v>
      </c>
      <c r="P27">
        <v>36</v>
      </c>
      <c r="Q27">
        <v>90</v>
      </c>
      <c r="R27">
        <v>150</v>
      </c>
      <c r="S27" t="s">
        <v>47</v>
      </c>
    </row>
    <row r="28" spans="1:19">
      <c r="A28" t="s">
        <v>69</v>
      </c>
      <c r="B28" s="2" t="str">
        <f>Hyperlink("https://www.diodes.com/assets/Datasheets/ZXMS6008N8Q.pdf")</f>
        <v>https://www.diodes.com/assets/Datasheets/ZXMS6008N8Q.pdf</v>
      </c>
      <c r="C28" t="str">
        <f>Hyperlink("https://www.diodes.com/part/view/ZXMS6008N8Q","ZXMS6008N8Q")</f>
        <v>ZXMS6008N8Q</v>
      </c>
      <c r="D28" t="s">
        <v>70</v>
      </c>
      <c r="E28" t="s">
        <v>21</v>
      </c>
      <c r="F28" t="s">
        <v>22</v>
      </c>
      <c r="G28" t="s">
        <v>23</v>
      </c>
      <c r="H28" t="s">
        <v>24</v>
      </c>
      <c r="J28">
        <v>60</v>
      </c>
      <c r="K28">
        <v>1.1</v>
      </c>
      <c r="L28">
        <v>1.15</v>
      </c>
      <c r="M28">
        <v>800</v>
      </c>
      <c r="N28">
        <v>700</v>
      </c>
      <c r="P28">
        <v>36</v>
      </c>
      <c r="Q28">
        <v>210</v>
      </c>
      <c r="R28">
        <v>150</v>
      </c>
      <c r="S28" t="s">
        <v>41</v>
      </c>
    </row>
  </sheetData>
  <autoFilter ref="A1:S28"/>
  <hyperlinks>
    <hyperlink ref="C2" r:id="rId_hyperlink_1" tooltip="BSP75GQ" display="BSP75GQ"/>
    <hyperlink ref="C3" r:id="rId_hyperlink_2" tooltip="BSP75GQ-13" display="BSP75GQ-13"/>
    <hyperlink ref="C4" r:id="rId_hyperlink_3" tooltip="BSP75NQ" display="BSP75NQ"/>
    <hyperlink ref="C5" r:id="rId_hyperlink_4" tooltip="BSP75NQ-13" display="BSP75NQ-13"/>
    <hyperlink ref="C6" r:id="rId_hyperlink_5" tooltip="ZXMS6001N3Q" display="ZXMS6001N3Q"/>
    <hyperlink ref="C7" r:id="rId_hyperlink_6" tooltip="ZXMS6004DGQ" display="ZXMS6004DGQ"/>
    <hyperlink ref="C8" r:id="rId_hyperlink_7" tooltip="ZXMS6004DGQ-13" display="ZXMS6004DGQ-13"/>
    <hyperlink ref="C9" r:id="rId_hyperlink_8" tooltip="ZXMS6004DN8Q" display="ZXMS6004DN8Q"/>
    <hyperlink ref="C10" r:id="rId_hyperlink_9" tooltip="ZXMS6004DT8Q" display="ZXMS6004DT8Q"/>
    <hyperlink ref="C11" r:id="rId_hyperlink_10" tooltip="ZXMS6004FFQ" display="ZXMS6004FFQ"/>
    <hyperlink ref="C12" r:id="rId_hyperlink_11" tooltip="ZXMS6004FFQ-7" display="ZXMS6004FFQ-7"/>
    <hyperlink ref="C13" r:id="rId_hyperlink_12" tooltip="ZXMS6004N8Q" display="ZXMS6004N8Q"/>
    <hyperlink ref="C14" r:id="rId_hyperlink_13" tooltip="ZXMS6004SGQ" display="ZXMS6004SGQ"/>
    <hyperlink ref="C15" r:id="rId_hyperlink_14" tooltip="ZXMS6005DGQ-13" display="ZXMS6005DGQ-13"/>
    <hyperlink ref="C16" r:id="rId_hyperlink_15" tooltip="ZXMS6005DGQTA" display="ZXMS6005DGQTA"/>
    <hyperlink ref="C17" r:id="rId_hyperlink_16" tooltip="ZXMS6005DN8Q" display="ZXMS6005DN8Q"/>
    <hyperlink ref="C18" r:id="rId_hyperlink_17" tooltip="ZXMS6005DT8Q" display="ZXMS6005DT8Q"/>
    <hyperlink ref="C19" r:id="rId_hyperlink_18" tooltip="ZXMS6005N8Q" display="ZXMS6005N8Q"/>
    <hyperlink ref="C20" r:id="rId_hyperlink_19" tooltip="ZXMS6005SGQ" display="ZXMS6005SGQ"/>
    <hyperlink ref="C21" r:id="rId_hyperlink_20" tooltip="ZXMS6006DGQ" display="ZXMS6006DGQ"/>
    <hyperlink ref="C22" r:id="rId_hyperlink_21" tooltip="ZXMS6006DGQ-13" display="ZXMS6006DGQ-13"/>
    <hyperlink ref="C23" r:id="rId_hyperlink_22" tooltip="ZXMS6006DN8Q" display="ZXMS6006DN8Q"/>
    <hyperlink ref="C24" r:id="rId_hyperlink_23" tooltip="ZXMS6006DT8Q" display="ZXMS6006DT8Q"/>
    <hyperlink ref="C25" r:id="rId_hyperlink_24" tooltip="ZXMS6006SGQ" display="ZXMS6006SGQ"/>
    <hyperlink ref="C26" r:id="rId_hyperlink_25" tooltip="ZXMS6008DN8Q" display="ZXMS6008DN8Q"/>
    <hyperlink ref="C27" r:id="rId_hyperlink_26" tooltip="ZXMS6008FFQ" display="ZXMS6008FFQ"/>
    <hyperlink ref="C28" r:id="rId_hyperlink_27" tooltip="ZXMS6008N8Q" display="ZXMS6008N8Q"/>
    <hyperlink ref="B2" r:id="rId_hyperlink_28" tooltip="https://www.diodes.com/assets/Datasheets/BSP75GQ.pdf" display="https://www.diodes.com/assets/Datasheets/BSP75GQ.pdf"/>
    <hyperlink ref="B3" r:id="rId_hyperlink_29" tooltip="https://www.diodes.com/assets/Datasheets/BSP75GQ-13.pdf" display="https://www.diodes.com/assets/Datasheets/BSP75GQ-13.pdf"/>
    <hyperlink ref="B4" r:id="rId_hyperlink_30" tooltip="https://www.diodes.com/assets/Datasheets/BSP75NQ.pdf" display="https://www.diodes.com/assets/Datasheets/BSP75NQ.pdf"/>
    <hyperlink ref="B5" r:id="rId_hyperlink_31" tooltip="https://www.diodes.com/assets/Datasheets/BSP75NQ-13.pdf" display="https://www.diodes.com/assets/Datasheets/BSP75NQ-13.pdf"/>
    <hyperlink ref="B6" r:id="rId_hyperlink_32" tooltip="https://www.diodes.com/assets/Datasheets/ZXMS6001N3Q.pdf" display="https://www.diodes.com/assets/Datasheets/ZXMS6001N3Q.pdf"/>
    <hyperlink ref="B7" r:id="rId_hyperlink_33" tooltip="https://www.diodes.com/assets/Datasheets/ZXMS6004DGQ.pdf" display="https://www.diodes.com/assets/Datasheets/ZXMS6004DGQ.pdf"/>
    <hyperlink ref="B8" r:id="rId_hyperlink_34" tooltip="https://www.diodes.com/assets/Datasheets/ZXMS6004DGQ-13.pdf" display="https://www.diodes.com/assets/Datasheets/ZXMS6004DGQ-13.pdf"/>
    <hyperlink ref="B9" r:id="rId_hyperlink_35" tooltip="https://www.diodes.com/assets/Datasheets/ZXMS6004DN8Q.pdf" display="https://www.diodes.com/assets/Datasheets/ZXMS6004DN8Q.pdf"/>
    <hyperlink ref="B10" r:id="rId_hyperlink_36" tooltip="https://www.diodes.com/assets/Datasheets/ZXMS6004DT8Q.pdf" display="https://www.diodes.com/assets/Datasheets/ZXMS6004DT8Q.pdf"/>
    <hyperlink ref="B11" r:id="rId_hyperlink_37" tooltip="https://www.diodes.com/assets/Datasheets/ZXMS6004FFQ.pdf" display="https://www.diodes.com/assets/Datasheets/ZXMS6004FFQ.pdf"/>
    <hyperlink ref="B12" r:id="rId_hyperlink_38" tooltip="https://www.diodes.com/assets/Datasheets/ZXMS6004FFQ-7.pdf" display="https://www.diodes.com/assets/Datasheets/ZXMS6004FFQ-7.pdf"/>
    <hyperlink ref="B13" r:id="rId_hyperlink_39" tooltip="https://www.diodes.com/assets/Datasheets/ZXMS6004N8Q.pdf" display="https://www.diodes.com/assets/Datasheets/ZXMS6004N8Q.pdf"/>
    <hyperlink ref="B14" r:id="rId_hyperlink_40" tooltip="https://www.diodes.com/assets/Datasheets/ZXMS6004SGQ.pdf" display="https://www.diodes.com/assets/Datasheets/ZXMS6004SGQ.pdf"/>
    <hyperlink ref="B15" r:id="rId_hyperlink_41" tooltip="https://www.diodes.com/assets/Datasheets/ZXMS6005DGQ-13.pdf" display="https://www.diodes.com/assets/Datasheets/ZXMS6005DGQ-13.pdf"/>
    <hyperlink ref="B16" r:id="rId_hyperlink_42" tooltip="https://www.diodes.com/assets/Datasheets/ZXMS6005DGQ.pdf" display="https://www.diodes.com/assets/Datasheets/ZXMS6005DGQ.pdf"/>
    <hyperlink ref="B17" r:id="rId_hyperlink_43" tooltip="https://www.diodes.com/assets/Datasheets/ZXMS6005DN8Q.pdf" display="https://www.diodes.com/assets/Datasheets/ZXMS6005DN8Q.pdf"/>
    <hyperlink ref="B18" r:id="rId_hyperlink_44" tooltip="https://www.diodes.com/assets/Datasheets/ZXMS6005DT8Q.pdf" display="https://www.diodes.com/assets/Datasheets/ZXMS6005DT8Q.pdf"/>
    <hyperlink ref="B19" r:id="rId_hyperlink_45" tooltip="https://www.diodes.com/assets/Datasheets/ZXMS6005N8Q.pdf" display="https://www.diodes.com/assets/Datasheets/ZXMS6005N8Q.pdf"/>
    <hyperlink ref="B20" r:id="rId_hyperlink_46" tooltip="https://www.diodes.com/assets/Datasheets/ZXMS6005SGQ.pdf" display="https://www.diodes.com/assets/Datasheets/ZXMS6005SGQ.pdf"/>
    <hyperlink ref="B21" r:id="rId_hyperlink_47" tooltip="https://www.diodes.com/assets/Datasheets/ZXMS6006DGQ.pdf" display="https://www.diodes.com/assets/Datasheets/ZXMS6006DGQ.pdf"/>
    <hyperlink ref="B22" r:id="rId_hyperlink_48" tooltip="https://www.diodes.com/assets/Datasheets/ZXMS6006DGQ-13.pdf" display="https://www.diodes.com/assets/Datasheets/ZXMS6006DGQ-13.pdf"/>
    <hyperlink ref="B23" r:id="rId_hyperlink_49" tooltip="https://www.diodes.com/assets/Datasheets/ZXMS6006DN8Q.pdf" display="https://www.diodes.com/assets/Datasheets/ZXMS6006DN8Q.pdf"/>
    <hyperlink ref="B24" r:id="rId_hyperlink_50" tooltip="https://www.diodes.com/assets/Datasheets/ZXMS6006DT8Q.pdf" display="https://www.diodes.com/assets/Datasheets/ZXMS6006DT8Q.pdf"/>
    <hyperlink ref="B25" r:id="rId_hyperlink_51" tooltip="https://www.diodes.com/assets/Datasheets/ZXMS6006SGQ.pdf" display="https://www.diodes.com/assets/Datasheets/ZXMS6006SGQ.pdf"/>
    <hyperlink ref="B26" r:id="rId_hyperlink_52" tooltip="https://www.diodes.com/assets/Datasheets/ZXMS6008DN8Q.pdf" display="https://www.diodes.com/assets/Datasheets/ZXMS6008DN8Q.pdf"/>
    <hyperlink ref="B27" r:id="rId_hyperlink_53" tooltip="https://www.diodes.com/assets/Datasheets/ZXMS6008FFQ.pdf" display="https://www.diodes.com/assets/Datasheets/ZXMS6008FFQ.pdf"/>
    <hyperlink ref="B28" r:id="rId_hyperlink_54" tooltip="https://www.diodes.com/assets/Datasheets/ZXMS6008N8Q.pdf" display="https://www.diodes.com/assets/Datasheets/ZXMS6008N8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2024-06-28T06:28:19-05:00</dcterms:created>
  <dcterms:modified xsi:type="dcterms:W3CDTF">2024-06-28T06:28:19-05:00</dcterms:modified>
  <dc:title>Untitled Spreadsheet</dc:title>
  <dc:description/>
  <dc:subject/>
  <cp:keywords/>
  <cp:category/>
</cp:coreProperties>
</file>